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ockef\Documents\My Documents\Dokumenty I\Organizační záležitosti\Organizace 2012\Organizace FY13\DŽP 2015\"/>
    </mc:Choice>
  </mc:AlternateContent>
  <bookViews>
    <workbookView xWindow="0" yWindow="0" windowWidth="23970" windowHeight="9210" activeTab="1"/>
  </bookViews>
  <sheets>
    <sheet name="Muži" sheetId="1" r:id="rId1"/>
    <sheet name="Ženy" sheetId="2" r:id="rId2"/>
    <sheet name="Muží - veteráni - 60 a více let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6" i="1" l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A10" i="1"/>
  <c r="AA9" i="1"/>
  <c r="AA7" i="1"/>
  <c r="Y7" i="1"/>
  <c r="AA6" i="1"/>
  <c r="AA8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Y6" i="1"/>
  <c r="Z6" i="1"/>
  <c r="Z7" i="1"/>
  <c r="Y8" i="1"/>
  <c r="Z8" i="1"/>
  <c r="Y9" i="1"/>
  <c r="Z9" i="1"/>
  <c r="Y10" i="1"/>
  <c r="Z10" i="1"/>
  <c r="Y11" i="1"/>
  <c r="Z11" i="1"/>
  <c r="Y12" i="1"/>
  <c r="Z12" i="1"/>
  <c r="Y13" i="1"/>
  <c r="Z13" i="1"/>
  <c r="Y14" i="1"/>
  <c r="Z14" i="1"/>
  <c r="Y15" i="1"/>
  <c r="Z15" i="1"/>
  <c r="Y16" i="1"/>
  <c r="Z16" i="1"/>
  <c r="Y17" i="1"/>
  <c r="Z17" i="1"/>
  <c r="Y18" i="1"/>
  <c r="Z18" i="1"/>
  <c r="Y19" i="1"/>
  <c r="Z19" i="1"/>
  <c r="Y20" i="1"/>
  <c r="Z20" i="1"/>
  <c r="Y21" i="1"/>
  <c r="Z21" i="1"/>
  <c r="Y22" i="1"/>
  <c r="Z22" i="1"/>
  <c r="Y23" i="1"/>
  <c r="Z23" i="1"/>
  <c r="Y24" i="1"/>
  <c r="Z24" i="1"/>
  <c r="Y25" i="1"/>
  <c r="Z25" i="1"/>
  <c r="Y26" i="1"/>
  <c r="Z26" i="1"/>
  <c r="Y27" i="1"/>
  <c r="Z27" i="1"/>
  <c r="Y28" i="1"/>
  <c r="Z28" i="1"/>
  <c r="Y29" i="1"/>
  <c r="Z29" i="1"/>
  <c r="Y30" i="1"/>
  <c r="Z30" i="1"/>
  <c r="Y31" i="1"/>
  <c r="Z31" i="1"/>
  <c r="Y32" i="1"/>
  <c r="Z32" i="1"/>
  <c r="Y33" i="1"/>
  <c r="Z33" i="1"/>
  <c r="Y34" i="1"/>
  <c r="Z34" i="1"/>
  <c r="Y35" i="1"/>
  <c r="Z35" i="1"/>
  <c r="Y36" i="1"/>
  <c r="Z36" i="1"/>
  <c r="Y37" i="1"/>
  <c r="Z37" i="1"/>
  <c r="Y38" i="1"/>
  <c r="Z38" i="1"/>
  <c r="Y39" i="1"/>
  <c r="Z39" i="1"/>
  <c r="Y40" i="1"/>
  <c r="Z40" i="1"/>
  <c r="Y41" i="1"/>
  <c r="Z41" i="1"/>
  <c r="Y42" i="1"/>
  <c r="Z42" i="1"/>
  <c r="Y43" i="1"/>
  <c r="Z43" i="1"/>
  <c r="Y44" i="1"/>
  <c r="Z44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S11" i="1"/>
  <c r="S9" i="1"/>
  <c r="S10" i="1"/>
  <c r="S53" i="1"/>
  <c r="S52" i="1"/>
  <c r="S51" i="1"/>
  <c r="S16" i="1"/>
  <c r="S50" i="1"/>
  <c r="S7" i="1"/>
  <c r="S49" i="1"/>
  <c r="S48" i="1"/>
  <c r="S47" i="1"/>
  <c r="S46" i="1"/>
  <c r="S45" i="1"/>
  <c r="S17" i="1"/>
  <c r="S44" i="1"/>
  <c r="S43" i="1"/>
  <c r="S42" i="1"/>
  <c r="S41" i="1"/>
  <c r="S40" i="1"/>
  <c r="S39" i="1"/>
  <c r="S38" i="1"/>
  <c r="S20" i="1"/>
  <c r="S37" i="1"/>
  <c r="S36" i="1"/>
  <c r="S35" i="1"/>
  <c r="S34" i="1"/>
  <c r="S33" i="1"/>
  <c r="S32" i="1"/>
  <c r="S5" i="1"/>
  <c r="S13" i="1"/>
  <c r="S31" i="1"/>
  <c r="S30" i="1"/>
  <c r="S29" i="1"/>
  <c r="S28" i="1"/>
  <c r="S27" i="1"/>
  <c r="Y5" i="1"/>
  <c r="V26" i="1"/>
  <c r="V10" i="1"/>
  <c r="V9" i="1"/>
  <c r="V14" i="1"/>
  <c r="V7" i="1"/>
  <c r="V8" i="1"/>
  <c r="V25" i="1"/>
  <c r="V24" i="1"/>
  <c r="V23" i="1"/>
  <c r="V22" i="1"/>
  <c r="V21" i="1"/>
  <c r="V20" i="1"/>
  <c r="V5" i="1"/>
  <c r="V13" i="1"/>
  <c r="V19" i="1"/>
  <c r="V18" i="1"/>
  <c r="Y5" i="2"/>
  <c r="P12" i="1"/>
  <c r="P11" i="1"/>
  <c r="P15" i="1"/>
  <c r="P10" i="1"/>
  <c r="P14" i="1"/>
  <c r="P9" i="1"/>
  <c r="P8" i="1"/>
  <c r="P17" i="1"/>
  <c r="P16" i="1"/>
  <c r="P7" i="1"/>
  <c r="P5" i="1"/>
  <c r="N10" i="1"/>
  <c r="N9" i="1"/>
  <c r="N11" i="1"/>
  <c r="N15" i="1"/>
  <c r="N14" i="1"/>
  <c r="N7" i="1"/>
  <c r="N5" i="1"/>
  <c r="K12" i="1"/>
  <c r="K10" i="1"/>
  <c r="K15" i="1"/>
  <c r="K14" i="1"/>
  <c r="K9" i="1"/>
  <c r="K8" i="1"/>
  <c r="K7" i="1"/>
  <c r="I12" i="1"/>
  <c r="I11" i="1"/>
  <c r="I10" i="1"/>
  <c r="I9" i="1"/>
  <c r="I14" i="1"/>
  <c r="I8" i="1"/>
  <c r="I7" i="1"/>
  <c r="I13" i="1"/>
  <c r="AB5" i="1"/>
  <c r="Z5" i="1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5" i="2"/>
  <c r="Y31" i="2"/>
  <c r="AA31" i="2" s="1"/>
  <c r="Y35" i="2"/>
  <c r="AA35" i="2" s="1"/>
  <c r="V28" i="2"/>
  <c r="Y28" i="2" s="1"/>
  <c r="AA28" i="2" s="1"/>
  <c r="V5" i="2"/>
  <c r="V27" i="2"/>
  <c r="Y27" i="2" s="1"/>
  <c r="AA27" i="2" s="1"/>
  <c r="V26" i="2"/>
  <c r="Y26" i="2" s="1"/>
  <c r="AA26" i="2" s="1"/>
  <c r="V25" i="2"/>
  <c r="Y25" i="2" s="1"/>
  <c r="AA25" i="2" s="1"/>
  <c r="V24" i="2"/>
  <c r="V23" i="2"/>
  <c r="Y23" i="2" s="1"/>
  <c r="AA23" i="2" s="1"/>
  <c r="V22" i="2"/>
  <c r="V8" i="2"/>
  <c r="V21" i="2"/>
  <c r="Y21" i="2" s="1"/>
  <c r="AA21" i="2" s="1"/>
  <c r="V7" i="2"/>
  <c r="V20" i="2"/>
  <c r="Y20" i="2" s="1"/>
  <c r="AA20" i="2" s="1"/>
  <c r="V19" i="2"/>
  <c r="V18" i="2"/>
  <c r="V17" i="2"/>
  <c r="Y17" i="2" s="1"/>
  <c r="AA17" i="2" s="1"/>
  <c r="V6" i="2"/>
  <c r="V16" i="2"/>
  <c r="Y16" i="2" s="1"/>
  <c r="AA16" i="2" s="1"/>
  <c r="V15" i="2"/>
  <c r="Y15" i="2" s="1"/>
  <c r="AA15" i="2" s="1"/>
  <c r="V14" i="2"/>
  <c r="Y14" i="2" s="1"/>
  <c r="AA14" i="2" s="1"/>
  <c r="V13" i="2"/>
  <c r="Y13" i="2" s="1"/>
  <c r="AA13" i="2" s="1"/>
  <c r="V12" i="2"/>
  <c r="Y12" i="2" s="1"/>
  <c r="AA12" i="2" s="1"/>
  <c r="V11" i="2"/>
  <c r="Y11" i="2" s="1"/>
  <c r="AA11" i="2" s="1"/>
  <c r="V10" i="2"/>
  <c r="Y10" i="2" s="1"/>
  <c r="AA10" i="2" s="1"/>
  <c r="V9" i="2"/>
  <c r="Y9" i="2" s="1"/>
  <c r="AA9" i="2" s="1"/>
  <c r="S38" i="2"/>
  <c r="Y38" i="2" s="1"/>
  <c r="AA38" i="2" s="1"/>
  <c r="S37" i="2"/>
  <c r="Y37" i="2" s="1"/>
  <c r="AA37" i="2" s="1"/>
  <c r="S22" i="2"/>
  <c r="S36" i="2"/>
  <c r="Y36" i="2" s="1"/>
  <c r="AA36" i="2" s="1"/>
  <c r="S35" i="2"/>
  <c r="S7" i="2"/>
  <c r="S24" i="2"/>
  <c r="Y24" i="2" s="1"/>
  <c r="AA24" i="2" s="1"/>
  <c r="S34" i="2"/>
  <c r="Y34" i="2" s="1"/>
  <c r="AA34" i="2" s="1"/>
  <c r="S18" i="2"/>
  <c r="S33" i="2"/>
  <c r="Y33" i="2" s="1"/>
  <c r="AA33" i="2" s="1"/>
  <c r="S32" i="2"/>
  <c r="Y32" i="2" s="1"/>
  <c r="AA32" i="2" s="1"/>
  <c r="S6" i="2"/>
  <c r="S31" i="2"/>
  <c r="S30" i="2"/>
  <c r="Y30" i="2" s="1"/>
  <c r="AA30" i="2" s="1"/>
  <c r="S19" i="2"/>
  <c r="Y19" i="2" s="1"/>
  <c r="AA19" i="2" s="1"/>
  <c r="S29" i="2"/>
  <c r="Y29" i="2" s="1"/>
  <c r="AA29" i="2" s="1"/>
  <c r="P7" i="2"/>
  <c r="P6" i="2"/>
  <c r="P5" i="2"/>
  <c r="N7" i="2"/>
  <c r="Y7" i="2" s="1"/>
  <c r="AA7" i="2" s="1"/>
  <c r="N6" i="2"/>
  <c r="N5" i="2"/>
  <c r="K8" i="2"/>
  <c r="Y8" i="2" s="1"/>
  <c r="AA8" i="2" s="1"/>
  <c r="K6" i="2"/>
  <c r="K5" i="2"/>
  <c r="I7" i="2"/>
  <c r="I5" i="2"/>
  <c r="I6" i="2"/>
  <c r="AA6" i="2" s="1"/>
  <c r="Y5" i="3"/>
  <c r="Y6" i="3"/>
  <c r="W6" i="3"/>
  <c r="W5" i="3"/>
  <c r="Q6" i="3"/>
  <c r="G5" i="3"/>
  <c r="G6" i="2"/>
  <c r="G5" i="2"/>
  <c r="AA5" i="2" s="1"/>
  <c r="G6" i="1"/>
  <c r="G7" i="1"/>
  <c r="G8" i="1"/>
  <c r="G9" i="1"/>
  <c r="G10" i="1"/>
  <c r="G11" i="1"/>
  <c r="G12" i="1"/>
  <c r="G5" i="1"/>
  <c r="AA5" i="1" l="1"/>
  <c r="Y22" i="2"/>
  <c r="AA22" i="2" s="1"/>
  <c r="Y6" i="2"/>
  <c r="Y18" i="2"/>
  <c r="AA18" i="2" s="1"/>
</calcChain>
</file>

<file path=xl/sharedStrings.xml><?xml version="1.0" encoding="utf-8"?>
<sst xmlns="http://schemas.openxmlformats.org/spreadsheetml/2006/main" count="344" uniqueCount="143">
  <si>
    <t>Jméno</t>
  </si>
  <si>
    <t>Prolog</t>
  </si>
  <si>
    <t>Memoriál HL</t>
  </si>
  <si>
    <t>DŽ horský sprint</t>
  </si>
  <si>
    <t>Noční specialita</t>
  </si>
  <si>
    <t>DŽ Trhák</t>
  </si>
  <si>
    <t>Adventní běh</t>
  </si>
  <si>
    <t>Běh Labským údolím</t>
  </si>
  <si>
    <t xml:space="preserve">pořadí </t>
  </si>
  <si>
    <t>body</t>
  </si>
  <si>
    <t>Pavel Kolorenč</t>
  </si>
  <si>
    <t>ASK Děčín</t>
  </si>
  <si>
    <t>Vilém Barcal</t>
  </si>
  <si>
    <t>Konkordia Děčín</t>
  </si>
  <si>
    <t>Daniel Nosek</t>
  </si>
  <si>
    <t>CYKLO Děčín</t>
  </si>
  <si>
    <t>Pavel Barcal</t>
  </si>
  <si>
    <t>Josef Vlk</t>
  </si>
  <si>
    <t>Milan Mocker</t>
  </si>
  <si>
    <t>SKI TEAM DŽ</t>
  </si>
  <si>
    <t>Vít Mocker</t>
  </si>
  <si>
    <t>Adam Přibyl</t>
  </si>
  <si>
    <t>Ivana Kopecká</t>
  </si>
  <si>
    <t>Milada Barcalová</t>
  </si>
  <si>
    <t>Katarína Kučerová</t>
  </si>
  <si>
    <t>Bernard Mueller</t>
  </si>
  <si>
    <t>MK - CYKLO Děčín</t>
  </si>
  <si>
    <t>Vladimír Růžička</t>
  </si>
  <si>
    <t>Ústí nad Labem</t>
  </si>
  <si>
    <t xml:space="preserve">Stanislav Vobnášil </t>
  </si>
  <si>
    <t>Luboš Přibyl</t>
  </si>
  <si>
    <t>Erika Přibylová</t>
  </si>
  <si>
    <t>Petr Štěpán</t>
  </si>
  <si>
    <t>Děčín</t>
  </si>
  <si>
    <t>Pavel Bulva</t>
  </si>
  <si>
    <t>Viktor Beneš</t>
  </si>
  <si>
    <t>Střelka Brno</t>
  </si>
  <si>
    <t>Tomáš Charvát</t>
  </si>
  <si>
    <t>Kajak Děčín</t>
  </si>
  <si>
    <t>Karel Klinkáček</t>
  </si>
  <si>
    <t>Jiří Liška</t>
  </si>
  <si>
    <t>Jaroslav Živný</t>
  </si>
  <si>
    <t>Jiří Marek</t>
  </si>
  <si>
    <t>SPONA Teplice</t>
  </si>
  <si>
    <t>Miloš Hruška</t>
  </si>
  <si>
    <t>Větruše Ústí nad Labem</t>
  </si>
  <si>
    <t>Michal Trojan</t>
  </si>
  <si>
    <t>Jindřich Krouský</t>
  </si>
  <si>
    <t>Adéla Házová</t>
  </si>
  <si>
    <t>Lenka Hrochová</t>
  </si>
  <si>
    <t>Kateřina Zárubová</t>
  </si>
  <si>
    <t>Martina Ďásková</t>
  </si>
  <si>
    <t>Myrnyx tyrnix</t>
  </si>
  <si>
    <t>Zdenka Benčíková</t>
  </si>
  <si>
    <t>Natálie Bártová</t>
  </si>
  <si>
    <t>KB Jílové</t>
  </si>
  <si>
    <t>Veronika Tesárková</t>
  </si>
  <si>
    <t>Veronika Kadorová</t>
  </si>
  <si>
    <t>Kristýna Havlová</t>
  </si>
  <si>
    <t>Martina Šestořádová</t>
  </si>
  <si>
    <t>Linda Jirásková</t>
  </si>
  <si>
    <t>Eva Sedláčková</t>
  </si>
  <si>
    <t>Iva Boháčová</t>
  </si>
  <si>
    <t>Jitka Krouská</t>
  </si>
  <si>
    <t>Kateřina Šoltysová</t>
  </si>
  <si>
    <t>Yveta Peterková</t>
  </si>
  <si>
    <t>Marie Živná</t>
  </si>
  <si>
    <t>Kristína Nováková</t>
  </si>
  <si>
    <t>Dominika Radová</t>
  </si>
  <si>
    <t>Ivana Bulvová</t>
  </si>
  <si>
    <t>Jiří Malec</t>
  </si>
  <si>
    <t>Ita Krafková</t>
  </si>
  <si>
    <t>Cyklorenova Cvikov</t>
  </si>
  <si>
    <t>Jindra Vlčková</t>
  </si>
  <si>
    <t>KOB Děčín</t>
  </si>
  <si>
    <t>Olga Rážová</t>
  </si>
  <si>
    <t>Jílové</t>
  </si>
  <si>
    <t>Petra Pollerová</t>
  </si>
  <si>
    <t>KV Klíč</t>
  </si>
  <si>
    <t>Martina Bartáková</t>
  </si>
  <si>
    <t>Kateřina Dubnová</t>
  </si>
  <si>
    <t>Atelier Přípeř team</t>
  </si>
  <si>
    <t>Květoslava Bartošová</t>
  </si>
  <si>
    <t>Kůže - Bartoš</t>
  </si>
  <si>
    <t>Jitka Prokešová</t>
  </si>
  <si>
    <t>Věra Smolíková</t>
  </si>
  <si>
    <t>Jana Kučerová</t>
  </si>
  <si>
    <t>Praha</t>
  </si>
  <si>
    <t>Lukáš Bureš</t>
  </si>
  <si>
    <t>CK Kolokrám</t>
  </si>
  <si>
    <t>Tomáš Kolařík</t>
  </si>
  <si>
    <t>Cvikov</t>
  </si>
  <si>
    <t>Jan Handlíř</t>
  </si>
  <si>
    <t>Miroslav Daňko</t>
  </si>
  <si>
    <t>Multisport Team</t>
  </si>
  <si>
    <t>Karel Valenta</t>
  </si>
  <si>
    <t>Běžecký kroužek Varnsdorf</t>
  </si>
  <si>
    <t>Lukáš Eliáš</t>
  </si>
  <si>
    <t>BK Běkodo Teplice</t>
  </si>
  <si>
    <t>Vítězslav Veselý</t>
  </si>
  <si>
    <t>Josef Novotný</t>
  </si>
  <si>
    <t>Josef Prchlík</t>
  </si>
  <si>
    <t>Slavoj Terezín</t>
  </si>
  <si>
    <t>David Sirůček</t>
  </si>
  <si>
    <t>Miroslav Nádvorník</t>
  </si>
  <si>
    <t>Pivní strejc</t>
  </si>
  <si>
    <t>Pavel Suchý</t>
  </si>
  <si>
    <t>RC Falkenštejn Krásná Lípa</t>
  </si>
  <si>
    <t>Hugo Nádvorník</t>
  </si>
  <si>
    <t>Kolokrám</t>
  </si>
  <si>
    <t>Pavel Souhrada</t>
  </si>
  <si>
    <t>Pavel Kalenský</t>
  </si>
  <si>
    <t>SUL Ústí nad Labem</t>
  </si>
  <si>
    <t>Tomáš Plaček</t>
  </si>
  <si>
    <t>Česká Lípa</t>
  </si>
  <si>
    <t>Miroslav Proller</t>
  </si>
  <si>
    <t>Jan Parlesák</t>
  </si>
  <si>
    <t>Triade</t>
  </si>
  <si>
    <t>Radek Ženíšek</t>
  </si>
  <si>
    <t>Atletika Doksy</t>
  </si>
  <si>
    <t>Jiří Jordano Duben</t>
  </si>
  <si>
    <t>Atelier Přípeř Team</t>
  </si>
  <si>
    <t>Jiří Prášek</t>
  </si>
  <si>
    <t>SC DC</t>
  </si>
  <si>
    <t>Ivan Parlesák</t>
  </si>
  <si>
    <t>Triade Děčín</t>
  </si>
  <si>
    <t>Jan Chroust</t>
  </si>
  <si>
    <t>Ivan Zít</t>
  </si>
  <si>
    <t>Jan Palaščák</t>
  </si>
  <si>
    <t>Chuderov</t>
  </si>
  <si>
    <t>Martin Nouza</t>
  </si>
  <si>
    <t>Petr Kostovič</t>
  </si>
  <si>
    <t>RE/MAX Running Team</t>
  </si>
  <si>
    <t>Running Lions</t>
  </si>
  <si>
    <t>místo</t>
  </si>
  <si>
    <t>Celkové body</t>
  </si>
  <si>
    <t>Celkové pořadí</t>
  </si>
  <si>
    <t>1.</t>
  </si>
  <si>
    <t>2.</t>
  </si>
  <si>
    <t>Body ze 6 závodů</t>
  </si>
  <si>
    <t>Počet závodů</t>
  </si>
  <si>
    <t>Pořadí</t>
  </si>
  <si>
    <t>Celkové pořadí DŽP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</si>
</sst>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"/>
    <numFmt numFmtId="167" formatCode="#,##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 applyAlignment="1">
      <alignment horizontal="center"/>
    </xf>
    <xf numFmtId="166" fontId="0" fillId="0" borderId="0" xfId="0" applyNumberFormat="1"/>
    <xf numFmtId="0" fontId="1" fillId="0" borderId="0" xfId="0" applyFont="1"/>
    <xf numFmtId="166" fontId="1" fillId="0" borderId="0" xfId="0" applyNumberFormat="1" applyFont="1"/>
    <xf numFmtId="167" fontId="1" fillId="2" borderId="0" xfId="0" applyNumberFormat="1" applyFont="1" applyFill="1" applyAlignment="1">
      <alignment horizontal="center"/>
    </xf>
    <xf numFmtId="0" fontId="0" fillId="0" borderId="0" xfId="0" applyFill="1"/>
    <xf numFmtId="167" fontId="0" fillId="0" borderId="0" xfId="0" applyNumberFormat="1" applyFill="1"/>
    <xf numFmtId="167" fontId="0" fillId="0" borderId="0" xfId="0" applyNumberFormat="1" applyFill="1" applyAlignment="1">
      <alignment horizontal="center"/>
    </xf>
    <xf numFmtId="14" fontId="0" fillId="0" borderId="0" xfId="0" applyNumberFormat="1" applyFill="1"/>
    <xf numFmtId="164" fontId="0" fillId="0" borderId="0" xfId="0" applyNumberFormat="1" applyFill="1"/>
    <xf numFmtId="167" fontId="1" fillId="0" borderId="0" xfId="0" applyNumberFormat="1" applyFont="1" applyFill="1"/>
    <xf numFmtId="0" fontId="1" fillId="0" borderId="0" xfId="0" applyFont="1" applyFill="1"/>
    <xf numFmtId="166" fontId="1" fillId="0" borderId="0" xfId="0" applyNumberFormat="1" applyFont="1" applyFill="1"/>
    <xf numFmtId="167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66" fontId="0" fillId="0" borderId="0" xfId="0" applyNumberFormat="1" applyFill="1"/>
    <xf numFmtId="167" fontId="0" fillId="0" borderId="0" xfId="0" applyNumberFormat="1" applyFon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workbookViewId="0">
      <pane xSplit="5" ySplit="3" topLeftCell="V4" activePane="bottomRight" state="frozen"/>
      <selection pane="topRight" activeCell="D1" sqref="D1"/>
      <selection pane="bottomLeft" activeCell="A4" sqref="A4"/>
      <selection pane="bottomRight" activeCell="AD13" sqref="AD13"/>
    </sheetView>
  </sheetViews>
  <sheetFormatPr defaultRowHeight="15" x14ac:dyDescent="0.25"/>
  <cols>
    <col min="1" max="2" width="1.140625" customWidth="1"/>
    <col min="3" max="3" width="17.85546875" customWidth="1"/>
    <col min="4" max="4" width="5" bestFit="1" customWidth="1"/>
    <col min="5" max="5" width="14.28515625" customWidth="1"/>
    <col min="25" max="25" width="13.140625" bestFit="1" customWidth="1"/>
    <col min="26" max="26" width="12.7109375" bestFit="1" customWidth="1"/>
    <col min="27" max="27" width="16.140625" bestFit="1" customWidth="1"/>
    <col min="28" max="28" width="18.5703125" bestFit="1" customWidth="1"/>
    <col min="29" max="30" width="16.140625" bestFit="1" customWidth="1"/>
    <col min="31" max="31" width="14.28515625" bestFit="1" customWidth="1"/>
    <col min="32" max="32" width="23" bestFit="1" customWidth="1"/>
  </cols>
  <sheetData>
    <row r="1" spans="1:32" x14ac:dyDescent="0.25">
      <c r="F1" t="s">
        <v>8</v>
      </c>
      <c r="G1" t="s">
        <v>9</v>
      </c>
      <c r="H1" t="s">
        <v>8</v>
      </c>
      <c r="I1" t="s">
        <v>9</v>
      </c>
      <c r="J1" t="s">
        <v>8</v>
      </c>
      <c r="K1" t="s">
        <v>9</v>
      </c>
      <c r="L1" t="s">
        <v>9</v>
      </c>
      <c r="M1" t="s">
        <v>8</v>
      </c>
      <c r="N1" t="s">
        <v>9</v>
      </c>
      <c r="O1" t="s">
        <v>8</v>
      </c>
      <c r="P1" t="s">
        <v>9</v>
      </c>
      <c r="Q1" t="s">
        <v>9</v>
      </c>
      <c r="R1" t="s">
        <v>8</v>
      </c>
      <c r="S1" t="s">
        <v>9</v>
      </c>
      <c r="U1" t="s">
        <v>8</v>
      </c>
      <c r="V1" t="s">
        <v>9</v>
      </c>
      <c r="W1" t="s">
        <v>9</v>
      </c>
      <c r="Y1" s="10" t="s">
        <v>135</v>
      </c>
      <c r="Z1" s="23" t="s">
        <v>140</v>
      </c>
      <c r="AA1" s="10" t="s">
        <v>139</v>
      </c>
      <c r="AB1" s="10" t="s">
        <v>0</v>
      </c>
      <c r="AC1" s="10" t="s">
        <v>139</v>
      </c>
      <c r="AD1" s="10" t="s">
        <v>0</v>
      </c>
      <c r="AE1" s="23" t="s">
        <v>141</v>
      </c>
      <c r="AF1" s="24" t="s">
        <v>142</v>
      </c>
    </row>
    <row r="2" spans="1:32" x14ac:dyDescent="0.25">
      <c r="C2" t="s">
        <v>0</v>
      </c>
      <c r="F2" t="s">
        <v>1</v>
      </c>
      <c r="H2" t="s">
        <v>2</v>
      </c>
      <c r="J2" t="s">
        <v>4</v>
      </c>
      <c r="M2" t="s">
        <v>3</v>
      </c>
      <c r="O2" t="s">
        <v>5</v>
      </c>
      <c r="R2" t="s">
        <v>7</v>
      </c>
      <c r="U2" t="s">
        <v>6</v>
      </c>
      <c r="Y2" s="9"/>
      <c r="Z2" s="8"/>
      <c r="AA2" s="9"/>
      <c r="AB2" s="9"/>
      <c r="AC2" s="9"/>
      <c r="AD2" s="9"/>
      <c r="AE2" s="9"/>
    </row>
    <row r="3" spans="1:32" x14ac:dyDescent="0.25">
      <c r="A3" t="s">
        <v>134</v>
      </c>
      <c r="B3" t="s">
        <v>9</v>
      </c>
      <c r="F3" s="1">
        <v>42798</v>
      </c>
      <c r="G3" s="2">
        <v>1</v>
      </c>
      <c r="H3" s="1">
        <v>42808</v>
      </c>
      <c r="I3" s="2">
        <v>3</v>
      </c>
      <c r="J3" s="1">
        <v>42882</v>
      </c>
      <c r="K3" s="2">
        <v>2</v>
      </c>
      <c r="M3" s="1">
        <v>42912</v>
      </c>
      <c r="N3" s="2">
        <v>2</v>
      </c>
      <c r="O3" s="1">
        <v>42976</v>
      </c>
      <c r="P3" s="2">
        <v>3.5</v>
      </c>
      <c r="R3" s="1">
        <v>43043</v>
      </c>
      <c r="S3" s="2">
        <v>4</v>
      </c>
      <c r="U3" s="1">
        <v>43072</v>
      </c>
      <c r="V3" s="2">
        <v>2</v>
      </c>
      <c r="Y3" s="9"/>
      <c r="Z3" s="8"/>
      <c r="AA3" s="9"/>
      <c r="AB3" s="9"/>
      <c r="AC3" s="9"/>
      <c r="AD3" s="9"/>
      <c r="AE3" s="9"/>
    </row>
    <row r="4" spans="1:32" x14ac:dyDescent="0.25">
      <c r="Y4" s="9"/>
      <c r="Z4" s="8"/>
      <c r="AA4" s="9"/>
      <c r="AB4" s="9"/>
      <c r="AC4" s="13"/>
      <c r="AD4" s="13"/>
      <c r="AE4" s="13"/>
    </row>
    <row r="5" spans="1:32" x14ac:dyDescent="0.25">
      <c r="A5">
        <v>1</v>
      </c>
      <c r="B5">
        <v>200</v>
      </c>
      <c r="C5" s="5" t="s">
        <v>10</v>
      </c>
      <c r="D5" s="5">
        <v>1986</v>
      </c>
      <c r="E5" s="5" t="s">
        <v>11</v>
      </c>
      <c r="F5" s="5">
        <v>1</v>
      </c>
      <c r="G5" s="6">
        <f>B5*$G$3</f>
        <v>200</v>
      </c>
      <c r="H5" s="5"/>
      <c r="I5" s="5"/>
      <c r="J5" s="5"/>
      <c r="K5" s="5"/>
      <c r="L5" s="5"/>
      <c r="M5" s="5">
        <v>1</v>
      </c>
      <c r="N5" s="6">
        <f>$N$3*B5</f>
        <v>400</v>
      </c>
      <c r="O5" s="5">
        <v>1</v>
      </c>
      <c r="P5" s="6">
        <f>$P$3*B5</f>
        <v>700</v>
      </c>
      <c r="Q5" s="5">
        <v>80</v>
      </c>
      <c r="R5" s="5">
        <v>7</v>
      </c>
      <c r="S5" s="6">
        <f>$S$3*B11</f>
        <v>688</v>
      </c>
      <c r="T5" s="5"/>
      <c r="U5" s="5">
        <v>4</v>
      </c>
      <c r="V5" s="6">
        <f>$V$3*B8</f>
        <v>370</v>
      </c>
      <c r="W5" s="5">
        <v>50</v>
      </c>
      <c r="Y5" s="16">
        <f>G5+I5+K5+L5+N5+P5+Q5+S5+V5+W5</f>
        <v>2488</v>
      </c>
      <c r="Z5" s="17">
        <f>COUNT(F5,H5,J5,M5,O5,R5,U5)</f>
        <v>5</v>
      </c>
      <c r="AA5" s="16">
        <f>Y5</f>
        <v>2488</v>
      </c>
      <c r="AB5" s="16" t="str">
        <f>C5</f>
        <v>Pavel Kolorenč</v>
      </c>
      <c r="AC5" s="7">
        <v>2973.5</v>
      </c>
      <c r="AD5" s="7" t="s">
        <v>14</v>
      </c>
      <c r="AE5" s="21">
        <v>1</v>
      </c>
      <c r="AF5" s="22">
        <v>1</v>
      </c>
    </row>
    <row r="6" spans="1:32" x14ac:dyDescent="0.25">
      <c r="A6">
        <v>2</v>
      </c>
      <c r="B6">
        <v>195</v>
      </c>
      <c r="C6" t="s">
        <v>12</v>
      </c>
      <c r="D6">
        <v>1998</v>
      </c>
      <c r="E6" t="s">
        <v>13</v>
      </c>
      <c r="F6">
        <v>2</v>
      </c>
      <c r="G6" s="4">
        <f t="shared" ref="G6:G12" si="0">B6*$G$3</f>
        <v>195</v>
      </c>
      <c r="N6" s="4"/>
      <c r="P6" s="4"/>
      <c r="S6" s="4"/>
      <c r="V6" s="4"/>
      <c r="Y6" s="19">
        <f t="shared" ref="Y6:Y53" si="1">G6+I6+K6+L6+N6+P6+Q6+S6+V6+W6</f>
        <v>195</v>
      </c>
      <c r="Z6" s="20">
        <f t="shared" ref="Z6:Z53" si="2">COUNT(F6,H6,J6,M6,O6,R6,U6)</f>
        <v>1</v>
      </c>
      <c r="AA6" s="19">
        <f t="shared" ref="AA6:AA53" si="3">Y6</f>
        <v>195</v>
      </c>
      <c r="AB6" s="19" t="str">
        <f t="shared" ref="AB6:AB53" si="4">C6</f>
        <v>Vilém Barcal</v>
      </c>
      <c r="AC6" s="7">
        <v>2716</v>
      </c>
      <c r="AD6" s="7" t="s">
        <v>17</v>
      </c>
      <c r="AE6" s="21">
        <v>2</v>
      </c>
      <c r="AF6" s="22">
        <v>2</v>
      </c>
    </row>
    <row r="7" spans="1:32" x14ac:dyDescent="0.25">
      <c r="A7">
        <v>3</v>
      </c>
      <c r="B7">
        <v>190</v>
      </c>
      <c r="C7" s="5" t="s">
        <v>14</v>
      </c>
      <c r="D7" s="5">
        <v>1978</v>
      </c>
      <c r="E7" s="5" t="s">
        <v>15</v>
      </c>
      <c r="F7" s="5">
        <v>3</v>
      </c>
      <c r="G7" s="6">
        <f t="shared" si="0"/>
        <v>190</v>
      </c>
      <c r="H7" s="5">
        <v>2</v>
      </c>
      <c r="I7" s="6">
        <f>$I$3*B6</f>
        <v>585</v>
      </c>
      <c r="J7" s="5">
        <v>1</v>
      </c>
      <c r="K7" s="6">
        <f>$K$3*B5</f>
        <v>400</v>
      </c>
      <c r="L7" s="5">
        <v>50</v>
      </c>
      <c r="M7" s="5">
        <v>2</v>
      </c>
      <c r="N7" s="6">
        <f>$N$3*B6</f>
        <v>390</v>
      </c>
      <c r="O7" s="5">
        <v>2</v>
      </c>
      <c r="P7" s="6">
        <f>$P$3*B6</f>
        <v>682.5</v>
      </c>
      <c r="Q7" s="5">
        <v>80</v>
      </c>
      <c r="R7" s="5">
        <v>27</v>
      </c>
      <c r="S7" s="6">
        <f>$S$3*B31</f>
        <v>424</v>
      </c>
      <c r="T7" s="5"/>
      <c r="U7" s="5">
        <v>11</v>
      </c>
      <c r="V7" s="6">
        <f>$V$3*B15</f>
        <v>312</v>
      </c>
      <c r="W7" s="5">
        <v>50</v>
      </c>
      <c r="Y7" s="16">
        <f>G7+I7+K7+L7+N7+P7+Q7+S7+V7+W7</f>
        <v>3163.5</v>
      </c>
      <c r="Z7" s="17">
        <f t="shared" si="2"/>
        <v>7</v>
      </c>
      <c r="AA7" s="16">
        <f>I7+K7+L7+N7+P7+Q7+S7+V7+W7</f>
        <v>2973.5</v>
      </c>
      <c r="AB7" s="16" t="str">
        <f t="shared" si="4"/>
        <v>Daniel Nosek</v>
      </c>
      <c r="AC7" s="7">
        <v>2640</v>
      </c>
      <c r="AD7" s="7" t="s">
        <v>18</v>
      </c>
      <c r="AE7" s="21">
        <v>3</v>
      </c>
      <c r="AF7" s="22">
        <v>3</v>
      </c>
    </row>
    <row r="8" spans="1:32" x14ac:dyDescent="0.25">
      <c r="A8">
        <v>4</v>
      </c>
      <c r="B8">
        <v>185</v>
      </c>
      <c r="C8" s="5" t="s">
        <v>16</v>
      </c>
      <c r="D8" s="5">
        <v>1966</v>
      </c>
      <c r="E8" s="5" t="s">
        <v>13</v>
      </c>
      <c r="F8" s="5">
        <v>4</v>
      </c>
      <c r="G8" s="6">
        <f t="shared" si="0"/>
        <v>185</v>
      </c>
      <c r="H8" s="5">
        <v>3</v>
      </c>
      <c r="I8" s="6">
        <f>$I$3*B7</f>
        <v>570</v>
      </c>
      <c r="J8" s="5">
        <v>2</v>
      </c>
      <c r="K8" s="6">
        <f>$K$3*B6</f>
        <v>390</v>
      </c>
      <c r="L8" s="5">
        <v>50</v>
      </c>
      <c r="M8" s="5"/>
      <c r="N8" s="6"/>
      <c r="O8" s="5">
        <v>5</v>
      </c>
      <c r="P8" s="6">
        <f>$P$3*B9</f>
        <v>630</v>
      </c>
      <c r="Q8" s="5">
        <v>80</v>
      </c>
      <c r="R8" s="5"/>
      <c r="S8" s="6"/>
      <c r="T8" s="5"/>
      <c r="U8" s="5">
        <v>10</v>
      </c>
      <c r="V8" s="6">
        <f>$V$3*B14</f>
        <v>320</v>
      </c>
      <c r="W8" s="5">
        <v>50</v>
      </c>
      <c r="Y8" s="16">
        <f t="shared" si="1"/>
        <v>2275</v>
      </c>
      <c r="Z8" s="17">
        <f t="shared" si="2"/>
        <v>5</v>
      </c>
      <c r="AA8" s="16">
        <f t="shared" si="3"/>
        <v>2275</v>
      </c>
      <c r="AB8" s="16" t="str">
        <f t="shared" si="4"/>
        <v>Pavel Barcal</v>
      </c>
      <c r="AC8" s="7">
        <v>2488</v>
      </c>
      <c r="AD8" s="7" t="s">
        <v>10</v>
      </c>
      <c r="AE8" s="21">
        <v>4</v>
      </c>
      <c r="AF8" s="22">
        <v>4</v>
      </c>
    </row>
    <row r="9" spans="1:32" x14ac:dyDescent="0.25">
      <c r="A9">
        <v>5</v>
      </c>
      <c r="B9">
        <v>180</v>
      </c>
      <c r="C9" s="5" t="s">
        <v>17</v>
      </c>
      <c r="D9" s="5">
        <v>1958</v>
      </c>
      <c r="E9" s="5" t="s">
        <v>11</v>
      </c>
      <c r="F9" s="5">
        <v>5</v>
      </c>
      <c r="G9" s="6">
        <f t="shared" si="0"/>
        <v>180</v>
      </c>
      <c r="H9" s="5">
        <v>5</v>
      </c>
      <c r="I9" s="6">
        <f>$I$3*B9</f>
        <v>540</v>
      </c>
      <c r="J9" s="5">
        <v>3</v>
      </c>
      <c r="K9" s="6">
        <f>$K$3*B7</f>
        <v>380</v>
      </c>
      <c r="L9" s="5">
        <v>50</v>
      </c>
      <c r="M9" s="5">
        <v>6</v>
      </c>
      <c r="N9" s="6">
        <f>$N$3*B10</f>
        <v>352</v>
      </c>
      <c r="O9" s="5">
        <v>6</v>
      </c>
      <c r="P9" s="6">
        <f>$P$3*B10</f>
        <v>616</v>
      </c>
      <c r="Q9" s="5">
        <v>80</v>
      </c>
      <c r="R9" s="5">
        <v>35</v>
      </c>
      <c r="S9" s="6">
        <f>$S$3*B39</f>
        <v>360</v>
      </c>
      <c r="T9" s="5"/>
      <c r="U9" s="5">
        <v>14</v>
      </c>
      <c r="V9" s="6">
        <f>$V$3*B18</f>
        <v>288</v>
      </c>
      <c r="W9" s="5">
        <v>50</v>
      </c>
      <c r="Y9" s="16">
        <f t="shared" si="1"/>
        <v>2896</v>
      </c>
      <c r="Z9" s="17">
        <f t="shared" si="2"/>
        <v>7</v>
      </c>
      <c r="AA9" s="16">
        <f t="shared" ref="AA9:AA10" si="5">I9+K9+L9+N9+P9+Q9+S9+V9+W9</f>
        <v>2716</v>
      </c>
      <c r="AB9" s="16" t="str">
        <f t="shared" si="4"/>
        <v>Josef Vlk</v>
      </c>
      <c r="AC9" s="7">
        <v>2391</v>
      </c>
      <c r="AD9" s="7" t="s">
        <v>29</v>
      </c>
      <c r="AE9" s="21">
        <v>5</v>
      </c>
      <c r="AF9" s="22">
        <v>5</v>
      </c>
    </row>
    <row r="10" spans="1:32" x14ac:dyDescent="0.25">
      <c r="A10">
        <v>6</v>
      </c>
      <c r="B10">
        <v>176</v>
      </c>
      <c r="C10" s="5" t="s">
        <v>18</v>
      </c>
      <c r="D10" s="5">
        <v>1964</v>
      </c>
      <c r="E10" s="5" t="s">
        <v>19</v>
      </c>
      <c r="F10" s="5">
        <v>6</v>
      </c>
      <c r="G10" s="6">
        <f t="shared" si="0"/>
        <v>176</v>
      </c>
      <c r="H10" s="5">
        <v>6</v>
      </c>
      <c r="I10" s="6">
        <f>$I$3*B10</f>
        <v>528</v>
      </c>
      <c r="J10" s="5">
        <v>6</v>
      </c>
      <c r="K10" s="6">
        <f>$K$3*B10</f>
        <v>352</v>
      </c>
      <c r="L10" s="5">
        <v>50</v>
      </c>
      <c r="M10" s="5">
        <v>7</v>
      </c>
      <c r="N10" s="6">
        <f>$N$3*B11</f>
        <v>344</v>
      </c>
      <c r="O10" s="5">
        <v>8</v>
      </c>
      <c r="P10" s="6">
        <f>$P$3*B12</f>
        <v>588</v>
      </c>
      <c r="Q10" s="5">
        <v>80</v>
      </c>
      <c r="R10" s="5">
        <v>34</v>
      </c>
      <c r="S10" s="6">
        <f>$S$3*B38</f>
        <v>368</v>
      </c>
      <c r="T10" s="5"/>
      <c r="U10" s="5">
        <v>15</v>
      </c>
      <c r="V10" s="6">
        <f>$V$3*B19</f>
        <v>280</v>
      </c>
      <c r="W10" s="5">
        <v>50</v>
      </c>
      <c r="Y10" s="16">
        <f t="shared" si="1"/>
        <v>2816</v>
      </c>
      <c r="Z10" s="17">
        <f t="shared" si="2"/>
        <v>7</v>
      </c>
      <c r="AA10" s="16">
        <f t="shared" si="5"/>
        <v>2640</v>
      </c>
      <c r="AB10" s="16" t="str">
        <f t="shared" si="4"/>
        <v>Milan Mocker</v>
      </c>
      <c r="AC10" s="7">
        <v>2275</v>
      </c>
      <c r="AD10" s="7" t="s">
        <v>16</v>
      </c>
      <c r="AE10" s="21">
        <v>6</v>
      </c>
      <c r="AF10" s="22">
        <v>6</v>
      </c>
    </row>
    <row r="11" spans="1:32" x14ac:dyDescent="0.25">
      <c r="A11">
        <v>7</v>
      </c>
      <c r="B11">
        <v>172</v>
      </c>
      <c r="C11" s="5" t="s">
        <v>20</v>
      </c>
      <c r="D11" s="5">
        <v>1991</v>
      </c>
      <c r="E11" s="5" t="s">
        <v>19</v>
      </c>
      <c r="F11" s="5">
        <v>7</v>
      </c>
      <c r="G11" s="6">
        <f t="shared" si="0"/>
        <v>172</v>
      </c>
      <c r="H11" s="5">
        <v>7</v>
      </c>
      <c r="I11" s="6">
        <f>$I$3*B11</f>
        <v>516</v>
      </c>
      <c r="J11" s="5"/>
      <c r="K11" s="6"/>
      <c r="L11" s="5"/>
      <c r="M11" s="5">
        <v>5</v>
      </c>
      <c r="N11" s="6">
        <f>$N$3*B9</f>
        <v>360</v>
      </c>
      <c r="O11" s="5">
        <v>10</v>
      </c>
      <c r="P11" s="6">
        <f>$P$3*B14</f>
        <v>560</v>
      </c>
      <c r="Q11" s="5">
        <v>80</v>
      </c>
      <c r="R11" s="5">
        <v>36</v>
      </c>
      <c r="S11" s="6">
        <f>$S$3*B40</f>
        <v>352</v>
      </c>
      <c r="T11" s="5"/>
      <c r="U11" s="5"/>
      <c r="V11" s="6"/>
      <c r="W11" s="5"/>
      <c r="Y11" s="16">
        <f t="shared" si="1"/>
        <v>2040</v>
      </c>
      <c r="Z11" s="17">
        <f t="shared" si="2"/>
        <v>5</v>
      </c>
      <c r="AA11" s="16">
        <f t="shared" si="3"/>
        <v>2040</v>
      </c>
      <c r="AB11" s="16" t="str">
        <f t="shared" si="4"/>
        <v>Vít Mocker</v>
      </c>
      <c r="AC11" s="7">
        <v>2040</v>
      </c>
      <c r="AD11" s="7" t="s">
        <v>20</v>
      </c>
      <c r="AE11" s="21">
        <v>7</v>
      </c>
      <c r="AF11" s="22">
        <v>7</v>
      </c>
    </row>
    <row r="12" spans="1:32" x14ac:dyDescent="0.25">
      <c r="A12">
        <v>8</v>
      </c>
      <c r="B12">
        <v>168</v>
      </c>
      <c r="C12" s="5" t="s">
        <v>21</v>
      </c>
      <c r="D12" s="5">
        <v>1991</v>
      </c>
      <c r="E12" s="5" t="s">
        <v>13</v>
      </c>
      <c r="F12" s="5">
        <v>8</v>
      </c>
      <c r="G12" s="6">
        <f t="shared" si="0"/>
        <v>168</v>
      </c>
      <c r="H12" s="5">
        <v>8</v>
      </c>
      <c r="I12" s="6">
        <f>$I$3*B12</f>
        <v>504</v>
      </c>
      <c r="J12" s="5">
        <v>7</v>
      </c>
      <c r="K12" s="6">
        <f>$K$3*B11</f>
        <v>344</v>
      </c>
      <c r="L12" s="5">
        <v>50</v>
      </c>
      <c r="M12" s="5"/>
      <c r="N12" s="6"/>
      <c r="O12" s="5">
        <v>11</v>
      </c>
      <c r="P12" s="6">
        <f>$P$3*B15</f>
        <v>546</v>
      </c>
      <c r="Q12" s="5">
        <v>80</v>
      </c>
      <c r="R12" s="5"/>
      <c r="S12" s="6"/>
      <c r="T12" s="5"/>
      <c r="U12" s="5"/>
      <c r="V12" s="6"/>
      <c r="W12" s="5"/>
      <c r="Y12" s="16">
        <f t="shared" si="1"/>
        <v>1692</v>
      </c>
      <c r="Z12" s="17">
        <f t="shared" si="2"/>
        <v>4</v>
      </c>
      <c r="AA12" s="16">
        <f t="shared" si="3"/>
        <v>1692</v>
      </c>
      <c r="AB12" s="16" t="str">
        <f t="shared" si="4"/>
        <v>Adam Přibyl</v>
      </c>
      <c r="AC12" s="19">
        <v>1734</v>
      </c>
      <c r="AD12" s="19" t="s">
        <v>27</v>
      </c>
      <c r="AE12" s="21">
        <v>8</v>
      </c>
      <c r="AF12" s="21"/>
    </row>
    <row r="13" spans="1:32" x14ac:dyDescent="0.25">
      <c r="A13">
        <v>9</v>
      </c>
      <c r="B13">
        <v>164</v>
      </c>
      <c r="C13" t="s">
        <v>27</v>
      </c>
      <c r="D13">
        <v>1962</v>
      </c>
      <c r="E13" t="s">
        <v>28</v>
      </c>
      <c r="H13">
        <v>1</v>
      </c>
      <c r="I13" s="4">
        <f>$I$3*B5</f>
        <v>600</v>
      </c>
      <c r="K13" s="4"/>
      <c r="N13" s="4"/>
      <c r="P13" s="4"/>
      <c r="R13">
        <v>6</v>
      </c>
      <c r="S13" s="4">
        <f>$S$3*B10</f>
        <v>704</v>
      </c>
      <c r="U13">
        <v>3</v>
      </c>
      <c r="V13" s="4">
        <f>$V$3*B7</f>
        <v>380</v>
      </c>
      <c r="W13">
        <v>50</v>
      </c>
      <c r="Y13" s="19">
        <f t="shared" si="1"/>
        <v>1734</v>
      </c>
      <c r="Z13" s="20">
        <f t="shared" si="2"/>
        <v>3</v>
      </c>
      <c r="AA13" s="19">
        <f t="shared" si="3"/>
        <v>1734</v>
      </c>
      <c r="AB13" s="19" t="str">
        <f t="shared" si="4"/>
        <v>Vladimír Růžička</v>
      </c>
      <c r="AC13" s="7">
        <v>1692</v>
      </c>
      <c r="AD13" s="7" t="s">
        <v>21</v>
      </c>
      <c r="AE13" s="21">
        <v>9</v>
      </c>
      <c r="AF13" s="22">
        <v>8</v>
      </c>
    </row>
    <row r="14" spans="1:32" x14ac:dyDescent="0.25">
      <c r="A14">
        <v>10</v>
      </c>
      <c r="B14">
        <v>160</v>
      </c>
      <c r="C14" s="5" t="s">
        <v>29</v>
      </c>
      <c r="D14" s="5">
        <v>1971</v>
      </c>
      <c r="E14" s="5" t="s">
        <v>19</v>
      </c>
      <c r="F14" s="5"/>
      <c r="G14" s="5"/>
      <c r="H14" s="5">
        <v>4</v>
      </c>
      <c r="I14" s="6">
        <f>$I$3*B8</f>
        <v>555</v>
      </c>
      <c r="J14" s="5">
        <v>4</v>
      </c>
      <c r="K14" s="6">
        <f>$K$3*B8</f>
        <v>370</v>
      </c>
      <c r="L14" s="5">
        <v>50</v>
      </c>
      <c r="M14" s="5">
        <v>3</v>
      </c>
      <c r="N14" s="6">
        <f>$N$3*B7</f>
        <v>380</v>
      </c>
      <c r="O14" s="5">
        <v>7</v>
      </c>
      <c r="P14" s="6">
        <f>$P$3*B11</f>
        <v>602</v>
      </c>
      <c r="Q14" s="5">
        <v>80</v>
      </c>
      <c r="R14" s="5"/>
      <c r="S14" s="6"/>
      <c r="T14" s="5"/>
      <c r="U14" s="5">
        <v>12</v>
      </c>
      <c r="V14" s="6">
        <f>$V$3*B16</f>
        <v>304</v>
      </c>
      <c r="W14" s="5">
        <v>50</v>
      </c>
      <c r="X14" s="25"/>
      <c r="Y14" s="16">
        <f t="shared" si="1"/>
        <v>2391</v>
      </c>
      <c r="Z14" s="17">
        <f t="shared" si="2"/>
        <v>5</v>
      </c>
      <c r="AA14" s="16">
        <f t="shared" si="3"/>
        <v>2391</v>
      </c>
      <c r="AB14" s="16" t="str">
        <f t="shared" si="4"/>
        <v xml:space="preserve">Stanislav Vobnášil </v>
      </c>
      <c r="AC14" s="19">
        <v>1434</v>
      </c>
      <c r="AD14" s="19" t="s">
        <v>30</v>
      </c>
      <c r="AE14" s="21">
        <v>10</v>
      </c>
    </row>
    <row r="15" spans="1:32" x14ac:dyDescent="0.25">
      <c r="A15">
        <v>11</v>
      </c>
      <c r="B15">
        <v>156</v>
      </c>
      <c r="C15" t="s">
        <v>30</v>
      </c>
      <c r="D15">
        <v>1966</v>
      </c>
      <c r="E15" t="s">
        <v>13</v>
      </c>
      <c r="J15">
        <v>5</v>
      </c>
      <c r="K15" s="4">
        <f>$K$3*B9</f>
        <v>360</v>
      </c>
      <c r="L15">
        <v>50</v>
      </c>
      <c r="M15">
        <v>4</v>
      </c>
      <c r="N15" s="4">
        <f>$N$3*B8</f>
        <v>370</v>
      </c>
      <c r="O15">
        <v>9</v>
      </c>
      <c r="P15" s="4">
        <f>$P$3*B13</f>
        <v>574</v>
      </c>
      <c r="Q15">
        <v>80</v>
      </c>
      <c r="S15" s="4"/>
      <c r="V15" s="4"/>
      <c r="Y15" s="19">
        <f t="shared" si="1"/>
        <v>1434</v>
      </c>
      <c r="Z15" s="20">
        <f t="shared" si="2"/>
        <v>3</v>
      </c>
      <c r="AA15" s="19">
        <f t="shared" si="3"/>
        <v>1434</v>
      </c>
      <c r="AB15" s="19" t="str">
        <f t="shared" si="4"/>
        <v>Luboš Přibyl</v>
      </c>
      <c r="AC15" s="19">
        <v>1203.5</v>
      </c>
      <c r="AD15" s="19" t="s">
        <v>34</v>
      </c>
      <c r="AE15" s="21">
        <v>11</v>
      </c>
    </row>
    <row r="16" spans="1:32" x14ac:dyDescent="0.25">
      <c r="A16">
        <v>12</v>
      </c>
      <c r="B16">
        <v>152</v>
      </c>
      <c r="C16" t="s">
        <v>32</v>
      </c>
      <c r="D16">
        <v>1973</v>
      </c>
      <c r="E16" t="s">
        <v>33</v>
      </c>
      <c r="O16">
        <v>3</v>
      </c>
      <c r="P16" s="4">
        <f>$P$3*B7</f>
        <v>665</v>
      </c>
      <c r="Q16">
        <v>80</v>
      </c>
      <c r="R16">
        <v>30</v>
      </c>
      <c r="S16" s="4">
        <f>$S$3*B34</f>
        <v>400</v>
      </c>
      <c r="V16" s="4"/>
      <c r="Y16" s="19">
        <f t="shared" si="1"/>
        <v>1145</v>
      </c>
      <c r="Z16" s="20">
        <f t="shared" si="2"/>
        <v>2</v>
      </c>
      <c r="AA16" s="19">
        <f t="shared" si="3"/>
        <v>1145</v>
      </c>
      <c r="AB16" s="19" t="str">
        <f t="shared" si="4"/>
        <v>Petr Štěpán</v>
      </c>
      <c r="AC16" s="19">
        <v>1145</v>
      </c>
      <c r="AD16" s="19" t="s">
        <v>32</v>
      </c>
      <c r="AE16" s="21">
        <v>12</v>
      </c>
    </row>
    <row r="17" spans="1:31" x14ac:dyDescent="0.25">
      <c r="A17">
        <v>13</v>
      </c>
      <c r="B17">
        <v>148</v>
      </c>
      <c r="C17" t="s">
        <v>34</v>
      </c>
      <c r="D17">
        <v>1971</v>
      </c>
      <c r="E17" t="s">
        <v>11</v>
      </c>
      <c r="O17">
        <v>4</v>
      </c>
      <c r="P17" s="4">
        <f>$P$3*B8</f>
        <v>647.5</v>
      </c>
      <c r="Q17">
        <v>80</v>
      </c>
      <c r="R17">
        <v>22</v>
      </c>
      <c r="S17" s="4">
        <f>$S$3*B26</f>
        <v>476</v>
      </c>
      <c r="V17" s="4"/>
      <c r="Y17" s="19">
        <f t="shared" si="1"/>
        <v>1203.5</v>
      </c>
      <c r="Z17" s="20">
        <f t="shared" si="2"/>
        <v>2</v>
      </c>
      <c r="AA17" s="19">
        <f t="shared" si="3"/>
        <v>1203.5</v>
      </c>
      <c r="AB17" s="19" t="str">
        <f t="shared" si="4"/>
        <v>Pavel Bulva</v>
      </c>
      <c r="AC17" s="19">
        <v>986</v>
      </c>
      <c r="AD17" s="19" t="s">
        <v>39</v>
      </c>
      <c r="AE17" s="21">
        <v>13</v>
      </c>
    </row>
    <row r="18" spans="1:31" x14ac:dyDescent="0.25">
      <c r="A18">
        <v>14</v>
      </c>
      <c r="B18">
        <v>144</v>
      </c>
      <c r="C18" t="s">
        <v>35</v>
      </c>
      <c r="D18">
        <v>1996</v>
      </c>
      <c r="E18" t="s">
        <v>36</v>
      </c>
      <c r="S18" s="4"/>
      <c r="U18">
        <v>1</v>
      </c>
      <c r="V18" s="4">
        <f>$V$3*B5</f>
        <v>400</v>
      </c>
      <c r="W18">
        <v>50</v>
      </c>
      <c r="Y18" s="19">
        <f t="shared" si="1"/>
        <v>450</v>
      </c>
      <c r="Z18" s="20">
        <f t="shared" si="2"/>
        <v>1</v>
      </c>
      <c r="AA18" s="19">
        <f t="shared" si="3"/>
        <v>450</v>
      </c>
      <c r="AB18" s="19" t="str">
        <f t="shared" si="4"/>
        <v>Viktor Beneš</v>
      </c>
      <c r="AC18" s="19">
        <v>800</v>
      </c>
      <c r="AD18" s="19" t="s">
        <v>88</v>
      </c>
      <c r="AE18" s="21">
        <v>14</v>
      </c>
    </row>
    <row r="19" spans="1:31" x14ac:dyDescent="0.25">
      <c r="A19">
        <v>15</v>
      </c>
      <c r="B19">
        <v>140</v>
      </c>
      <c r="C19" t="s">
        <v>37</v>
      </c>
      <c r="D19">
        <v>1973</v>
      </c>
      <c r="E19" t="s">
        <v>38</v>
      </c>
      <c r="S19" s="4"/>
      <c r="U19">
        <v>2</v>
      </c>
      <c r="V19" s="4">
        <f>$V$3*B6</f>
        <v>390</v>
      </c>
      <c r="W19">
        <v>50</v>
      </c>
      <c r="Y19" s="19">
        <f t="shared" si="1"/>
        <v>440</v>
      </c>
      <c r="Z19" s="20">
        <f t="shared" si="2"/>
        <v>1</v>
      </c>
      <c r="AA19" s="19">
        <f t="shared" si="3"/>
        <v>440</v>
      </c>
      <c r="AB19" s="19" t="str">
        <f t="shared" si="4"/>
        <v>Tomáš Charvát</v>
      </c>
      <c r="AC19" s="19">
        <v>780</v>
      </c>
      <c r="AD19" s="19" t="s">
        <v>90</v>
      </c>
      <c r="AE19" s="21">
        <v>15</v>
      </c>
    </row>
    <row r="20" spans="1:31" x14ac:dyDescent="0.25">
      <c r="A20">
        <v>16</v>
      </c>
      <c r="B20">
        <v>137</v>
      </c>
      <c r="C20" t="s">
        <v>39</v>
      </c>
      <c r="D20">
        <v>1967</v>
      </c>
      <c r="E20" t="s">
        <v>33</v>
      </c>
      <c r="R20">
        <v>14</v>
      </c>
      <c r="S20" s="4">
        <f>$S$3*B18</f>
        <v>576</v>
      </c>
      <c r="U20">
        <v>5</v>
      </c>
      <c r="V20" s="4">
        <f>$V$3*B9</f>
        <v>360</v>
      </c>
      <c r="W20">
        <v>50</v>
      </c>
      <c r="Y20" s="19">
        <f t="shared" si="1"/>
        <v>986</v>
      </c>
      <c r="Z20" s="20">
        <f t="shared" si="2"/>
        <v>2</v>
      </c>
      <c r="AA20" s="19">
        <f t="shared" si="3"/>
        <v>986</v>
      </c>
      <c r="AB20" s="19" t="str">
        <f t="shared" si="4"/>
        <v>Karel Klinkáček</v>
      </c>
      <c r="AC20" s="19">
        <v>760</v>
      </c>
      <c r="AD20" s="19" t="s">
        <v>92</v>
      </c>
      <c r="AE20" s="21">
        <v>16</v>
      </c>
    </row>
    <row r="21" spans="1:31" x14ac:dyDescent="0.25">
      <c r="A21">
        <v>17</v>
      </c>
      <c r="B21">
        <v>134</v>
      </c>
      <c r="C21" t="s">
        <v>40</v>
      </c>
      <c r="D21">
        <v>1973</v>
      </c>
      <c r="S21" s="4"/>
      <c r="U21">
        <v>6</v>
      </c>
      <c r="V21" s="4">
        <f>$V$3*B10</f>
        <v>352</v>
      </c>
      <c r="W21">
        <v>50</v>
      </c>
      <c r="Y21" s="19">
        <f t="shared" si="1"/>
        <v>402</v>
      </c>
      <c r="Z21" s="20">
        <f t="shared" si="2"/>
        <v>1</v>
      </c>
      <c r="AA21" s="19">
        <f t="shared" si="3"/>
        <v>402</v>
      </c>
      <c r="AB21" s="19" t="str">
        <f t="shared" si="4"/>
        <v>Jiří Liška</v>
      </c>
      <c r="AC21" s="19">
        <v>740</v>
      </c>
      <c r="AD21" s="19" t="s">
        <v>93</v>
      </c>
      <c r="AE21" s="21">
        <v>17</v>
      </c>
    </row>
    <row r="22" spans="1:31" x14ac:dyDescent="0.25">
      <c r="A22">
        <v>18</v>
      </c>
      <c r="B22">
        <v>131</v>
      </c>
      <c r="C22" t="s">
        <v>41</v>
      </c>
      <c r="D22">
        <v>1973</v>
      </c>
      <c r="E22" t="s">
        <v>13</v>
      </c>
      <c r="S22" s="4"/>
      <c r="U22">
        <v>7</v>
      </c>
      <c r="V22" s="4">
        <f>$V$3*B11</f>
        <v>344</v>
      </c>
      <c r="W22">
        <v>50</v>
      </c>
      <c r="Y22" s="19">
        <f t="shared" si="1"/>
        <v>394</v>
      </c>
      <c r="Z22" s="20">
        <f t="shared" si="2"/>
        <v>1</v>
      </c>
      <c r="AA22" s="19">
        <f t="shared" si="3"/>
        <v>394</v>
      </c>
      <c r="AB22" s="19" t="str">
        <f t="shared" si="4"/>
        <v>Jaroslav Živný</v>
      </c>
      <c r="AC22" s="19">
        <v>720</v>
      </c>
      <c r="AD22" s="19" t="s">
        <v>95</v>
      </c>
      <c r="AE22" s="21">
        <v>18</v>
      </c>
    </row>
    <row r="23" spans="1:31" x14ac:dyDescent="0.25">
      <c r="A23">
        <v>19</v>
      </c>
      <c r="B23">
        <v>128</v>
      </c>
      <c r="C23" t="s">
        <v>42</v>
      </c>
      <c r="D23">
        <v>1981</v>
      </c>
      <c r="E23" t="s">
        <v>43</v>
      </c>
      <c r="S23" s="4"/>
      <c r="U23">
        <v>8</v>
      </c>
      <c r="V23" s="4">
        <f>$V$3*B12</f>
        <v>336</v>
      </c>
      <c r="W23">
        <v>50</v>
      </c>
      <c r="Y23" s="19">
        <f t="shared" si="1"/>
        <v>386</v>
      </c>
      <c r="Z23" s="20">
        <f t="shared" si="2"/>
        <v>1</v>
      </c>
      <c r="AA23" s="19">
        <f t="shared" si="3"/>
        <v>386</v>
      </c>
      <c r="AB23" s="19" t="str">
        <f t="shared" si="4"/>
        <v>Jiří Marek</v>
      </c>
      <c r="AC23" s="19">
        <v>672</v>
      </c>
      <c r="AD23" s="19" t="s">
        <v>97</v>
      </c>
      <c r="AE23" s="21">
        <v>19</v>
      </c>
    </row>
    <row r="24" spans="1:31" x14ac:dyDescent="0.25">
      <c r="A24">
        <v>20</v>
      </c>
      <c r="B24">
        <v>125</v>
      </c>
      <c r="C24" t="s">
        <v>44</v>
      </c>
      <c r="D24">
        <v>1970</v>
      </c>
      <c r="E24" t="s">
        <v>45</v>
      </c>
      <c r="S24" s="4"/>
      <c r="U24">
        <v>9</v>
      </c>
      <c r="V24" s="4">
        <f>$V$3*B13</f>
        <v>328</v>
      </c>
      <c r="W24">
        <v>50</v>
      </c>
      <c r="Y24" s="19">
        <f t="shared" si="1"/>
        <v>378</v>
      </c>
      <c r="Z24" s="20">
        <f t="shared" si="2"/>
        <v>1</v>
      </c>
      <c r="AA24" s="19">
        <f t="shared" si="3"/>
        <v>378</v>
      </c>
      <c r="AB24" s="19" t="str">
        <f t="shared" si="4"/>
        <v>Miloš Hruška</v>
      </c>
      <c r="AC24" s="19">
        <v>656</v>
      </c>
      <c r="AD24" s="19" t="s">
        <v>99</v>
      </c>
      <c r="AE24" s="21">
        <v>20</v>
      </c>
    </row>
    <row r="25" spans="1:31" x14ac:dyDescent="0.25">
      <c r="A25">
        <v>21</v>
      </c>
      <c r="B25">
        <v>122</v>
      </c>
      <c r="C25" t="s">
        <v>46</v>
      </c>
      <c r="D25">
        <v>1993</v>
      </c>
      <c r="S25" s="4"/>
      <c r="U25">
        <v>13</v>
      </c>
      <c r="V25" s="4">
        <f>$V$3*B17</f>
        <v>296</v>
      </c>
      <c r="W25">
        <v>50</v>
      </c>
      <c r="Y25" s="19">
        <f t="shared" si="1"/>
        <v>346</v>
      </c>
      <c r="Z25" s="20">
        <f t="shared" si="2"/>
        <v>1</v>
      </c>
      <c r="AA25" s="19">
        <f t="shared" si="3"/>
        <v>346</v>
      </c>
      <c r="AB25" s="19" t="str">
        <f t="shared" si="4"/>
        <v>Michal Trojan</v>
      </c>
      <c r="AC25" s="19">
        <v>640</v>
      </c>
      <c r="AD25" s="19" t="s">
        <v>100</v>
      </c>
      <c r="AE25" s="21">
        <v>21</v>
      </c>
    </row>
    <row r="26" spans="1:31" x14ac:dyDescent="0.25">
      <c r="A26">
        <v>22</v>
      </c>
      <c r="B26">
        <v>119</v>
      </c>
      <c r="C26" t="s">
        <v>47</v>
      </c>
      <c r="D26">
        <v>1972</v>
      </c>
      <c r="E26" t="s">
        <v>33</v>
      </c>
      <c r="S26" s="4"/>
      <c r="U26">
        <v>16</v>
      </c>
      <c r="V26" s="4">
        <f>$V$3*B20</f>
        <v>274</v>
      </c>
      <c r="W26">
        <v>50</v>
      </c>
      <c r="Y26" s="19">
        <f t="shared" si="1"/>
        <v>324</v>
      </c>
      <c r="Z26" s="20">
        <f t="shared" si="2"/>
        <v>1</v>
      </c>
      <c r="AA26" s="19">
        <f t="shared" si="3"/>
        <v>324</v>
      </c>
      <c r="AB26" s="19" t="str">
        <f t="shared" si="4"/>
        <v>Jindřich Krouský</v>
      </c>
      <c r="AC26" s="19">
        <v>624</v>
      </c>
      <c r="AD26" s="19" t="s">
        <v>101</v>
      </c>
      <c r="AE26" s="21">
        <v>22</v>
      </c>
    </row>
    <row r="27" spans="1:31" x14ac:dyDescent="0.25">
      <c r="A27">
        <v>23</v>
      </c>
      <c r="B27">
        <v>116</v>
      </c>
      <c r="C27" t="s">
        <v>88</v>
      </c>
      <c r="D27">
        <v>1982</v>
      </c>
      <c r="E27" t="s">
        <v>89</v>
      </c>
      <c r="R27">
        <v>1</v>
      </c>
      <c r="S27" s="4">
        <f>$S$3*B5</f>
        <v>800</v>
      </c>
      <c r="Y27" s="19">
        <f t="shared" si="1"/>
        <v>800</v>
      </c>
      <c r="Z27" s="20">
        <f t="shared" si="2"/>
        <v>1</v>
      </c>
      <c r="AA27" s="19">
        <f t="shared" si="3"/>
        <v>800</v>
      </c>
      <c r="AB27" s="19" t="str">
        <f t="shared" si="4"/>
        <v>Lukáš Bureš</v>
      </c>
      <c r="AC27" s="19">
        <v>608</v>
      </c>
      <c r="AD27" s="19" t="s">
        <v>103</v>
      </c>
      <c r="AE27" s="21">
        <v>23</v>
      </c>
    </row>
    <row r="28" spans="1:31" x14ac:dyDescent="0.25">
      <c r="A28">
        <v>24</v>
      </c>
      <c r="B28">
        <v>113</v>
      </c>
      <c r="C28" t="s">
        <v>90</v>
      </c>
      <c r="D28">
        <v>1978</v>
      </c>
      <c r="E28" t="s">
        <v>91</v>
      </c>
      <c r="R28">
        <v>2</v>
      </c>
      <c r="S28" s="4">
        <f>$S$3*B6</f>
        <v>780</v>
      </c>
      <c r="Y28" s="19">
        <f t="shared" si="1"/>
        <v>780</v>
      </c>
      <c r="Z28" s="20">
        <f t="shared" si="2"/>
        <v>1</v>
      </c>
      <c r="AA28" s="19">
        <f t="shared" si="3"/>
        <v>780</v>
      </c>
      <c r="AB28" s="19" t="str">
        <f t="shared" si="4"/>
        <v>Tomáš Kolařík</v>
      </c>
      <c r="AC28" s="19">
        <v>592</v>
      </c>
      <c r="AD28" s="19" t="s">
        <v>104</v>
      </c>
      <c r="AE28" s="21">
        <v>24</v>
      </c>
    </row>
    <row r="29" spans="1:31" x14ac:dyDescent="0.25">
      <c r="A29">
        <v>25</v>
      </c>
      <c r="B29">
        <v>110</v>
      </c>
      <c r="C29" t="s">
        <v>92</v>
      </c>
      <c r="D29">
        <v>1978</v>
      </c>
      <c r="E29" t="s">
        <v>11</v>
      </c>
      <c r="R29">
        <v>3</v>
      </c>
      <c r="S29" s="4">
        <f>$S$3*B7</f>
        <v>760</v>
      </c>
      <c r="Y29" s="19">
        <f t="shared" si="1"/>
        <v>760</v>
      </c>
      <c r="Z29" s="20">
        <f t="shared" si="2"/>
        <v>1</v>
      </c>
      <c r="AA29" s="19">
        <f t="shared" si="3"/>
        <v>760</v>
      </c>
      <c r="AB29" s="19" t="str">
        <f t="shared" si="4"/>
        <v>Jan Handlíř</v>
      </c>
      <c r="AC29" s="19">
        <v>560</v>
      </c>
      <c r="AD29" s="19" t="s">
        <v>106</v>
      </c>
      <c r="AE29" s="21">
        <v>25</v>
      </c>
    </row>
    <row r="30" spans="1:31" x14ac:dyDescent="0.25">
      <c r="A30">
        <v>26</v>
      </c>
      <c r="B30">
        <v>108</v>
      </c>
      <c r="C30" t="s">
        <v>93</v>
      </c>
      <c r="D30">
        <v>1977</v>
      </c>
      <c r="E30" t="s">
        <v>94</v>
      </c>
      <c r="R30">
        <v>4</v>
      </c>
      <c r="S30" s="4">
        <f>$S$3*B8</f>
        <v>740</v>
      </c>
      <c r="Y30" s="19">
        <f t="shared" si="1"/>
        <v>740</v>
      </c>
      <c r="Z30" s="20">
        <f t="shared" si="2"/>
        <v>1</v>
      </c>
      <c r="AA30" s="19">
        <f t="shared" si="3"/>
        <v>740</v>
      </c>
      <c r="AB30" s="19" t="str">
        <f t="shared" si="4"/>
        <v>Miroslav Daňko</v>
      </c>
      <c r="AC30" s="19">
        <v>548</v>
      </c>
      <c r="AD30" s="19" t="s">
        <v>108</v>
      </c>
      <c r="AE30" s="21">
        <v>26</v>
      </c>
    </row>
    <row r="31" spans="1:31" x14ac:dyDescent="0.25">
      <c r="A31">
        <v>27</v>
      </c>
      <c r="B31">
        <v>106</v>
      </c>
      <c r="C31" t="s">
        <v>95</v>
      </c>
      <c r="D31">
        <v>1974</v>
      </c>
      <c r="E31" t="s">
        <v>96</v>
      </c>
      <c r="R31">
        <v>5</v>
      </c>
      <c r="S31" s="4">
        <f>$S$3*B9</f>
        <v>720</v>
      </c>
      <c r="Y31" s="19">
        <f t="shared" si="1"/>
        <v>720</v>
      </c>
      <c r="Z31" s="20">
        <f t="shared" si="2"/>
        <v>1</v>
      </c>
      <c r="AA31" s="19">
        <f t="shared" si="3"/>
        <v>720</v>
      </c>
      <c r="AB31" s="19" t="str">
        <f t="shared" si="4"/>
        <v>Karel Valenta</v>
      </c>
      <c r="AC31" s="19">
        <v>536</v>
      </c>
      <c r="AD31" s="19" t="s">
        <v>110</v>
      </c>
      <c r="AE31" s="21">
        <v>27</v>
      </c>
    </row>
    <row r="32" spans="1:31" x14ac:dyDescent="0.25">
      <c r="A32">
        <v>28</v>
      </c>
      <c r="B32">
        <v>104</v>
      </c>
      <c r="C32" t="s">
        <v>97</v>
      </c>
      <c r="D32">
        <v>1980</v>
      </c>
      <c r="E32" t="s">
        <v>98</v>
      </c>
      <c r="R32">
        <v>8</v>
      </c>
      <c r="S32" s="4">
        <f>$S$3*B12</f>
        <v>672</v>
      </c>
      <c r="Y32" s="19">
        <f t="shared" si="1"/>
        <v>672</v>
      </c>
      <c r="Z32" s="20">
        <f t="shared" si="2"/>
        <v>1</v>
      </c>
      <c r="AA32" s="19">
        <f t="shared" si="3"/>
        <v>672</v>
      </c>
      <c r="AB32" s="19" t="str">
        <f t="shared" si="4"/>
        <v>Lukáš Eliáš</v>
      </c>
      <c r="AC32" s="19">
        <v>524</v>
      </c>
      <c r="AD32" s="19" t="s">
        <v>111</v>
      </c>
      <c r="AE32" s="21">
        <v>28</v>
      </c>
    </row>
    <row r="33" spans="1:31" x14ac:dyDescent="0.25">
      <c r="A33">
        <v>29</v>
      </c>
      <c r="B33">
        <v>102</v>
      </c>
      <c r="C33" t="s">
        <v>99</v>
      </c>
      <c r="D33">
        <v>1966</v>
      </c>
      <c r="E33" t="s">
        <v>33</v>
      </c>
      <c r="R33">
        <v>9</v>
      </c>
      <c r="S33" s="4">
        <f>$S$3*B13</f>
        <v>656</v>
      </c>
      <c r="Y33" s="19">
        <f t="shared" si="1"/>
        <v>656</v>
      </c>
      <c r="Z33" s="20">
        <f t="shared" si="2"/>
        <v>1</v>
      </c>
      <c r="AA33" s="19">
        <f t="shared" si="3"/>
        <v>656</v>
      </c>
      <c r="AB33" s="19" t="str">
        <f t="shared" si="4"/>
        <v>Vítězslav Veselý</v>
      </c>
      <c r="AC33" s="19">
        <v>512</v>
      </c>
      <c r="AD33" s="19" t="s">
        <v>113</v>
      </c>
      <c r="AE33" s="21">
        <v>29</v>
      </c>
    </row>
    <row r="34" spans="1:31" x14ac:dyDescent="0.25">
      <c r="A34">
        <v>30</v>
      </c>
      <c r="B34">
        <v>100</v>
      </c>
      <c r="C34" t="s">
        <v>100</v>
      </c>
      <c r="D34">
        <v>1979</v>
      </c>
      <c r="E34" t="s">
        <v>11</v>
      </c>
      <c r="R34">
        <v>10</v>
      </c>
      <c r="S34" s="4">
        <f>$S$3*B14</f>
        <v>640</v>
      </c>
      <c r="Y34" s="19">
        <f t="shared" si="1"/>
        <v>640</v>
      </c>
      <c r="Z34" s="20">
        <f t="shared" si="2"/>
        <v>1</v>
      </c>
      <c r="AA34" s="19">
        <f t="shared" si="3"/>
        <v>640</v>
      </c>
      <c r="AB34" s="19" t="str">
        <f t="shared" si="4"/>
        <v>Josef Novotný</v>
      </c>
      <c r="AC34" s="19">
        <v>500</v>
      </c>
      <c r="AD34" s="19" t="s">
        <v>115</v>
      </c>
      <c r="AE34" s="21">
        <v>30</v>
      </c>
    </row>
    <row r="35" spans="1:31" x14ac:dyDescent="0.25">
      <c r="A35">
        <v>31</v>
      </c>
      <c r="B35">
        <v>98</v>
      </c>
      <c r="C35" t="s">
        <v>101</v>
      </c>
      <c r="D35">
        <v>1977</v>
      </c>
      <c r="E35" t="s">
        <v>102</v>
      </c>
      <c r="R35">
        <v>11</v>
      </c>
      <c r="S35" s="4">
        <f>$S$3*B15</f>
        <v>624</v>
      </c>
      <c r="Y35" s="19">
        <f t="shared" si="1"/>
        <v>624</v>
      </c>
      <c r="Z35" s="20">
        <f t="shared" si="2"/>
        <v>1</v>
      </c>
      <c r="AA35" s="19">
        <f t="shared" si="3"/>
        <v>624</v>
      </c>
      <c r="AB35" s="19" t="str">
        <f t="shared" si="4"/>
        <v>Josef Prchlík</v>
      </c>
      <c r="AC35" s="19">
        <v>488</v>
      </c>
      <c r="AD35" s="19" t="s">
        <v>116</v>
      </c>
      <c r="AE35" s="21">
        <v>31</v>
      </c>
    </row>
    <row r="36" spans="1:31" x14ac:dyDescent="0.25">
      <c r="A36">
        <v>32</v>
      </c>
      <c r="B36">
        <v>96</v>
      </c>
      <c r="C36" t="s">
        <v>103</v>
      </c>
      <c r="D36">
        <v>1987</v>
      </c>
      <c r="E36" t="s">
        <v>94</v>
      </c>
      <c r="R36">
        <v>12</v>
      </c>
      <c r="S36" s="4">
        <f>$S$3*B16</f>
        <v>608</v>
      </c>
      <c r="Y36" s="19">
        <f t="shared" si="1"/>
        <v>608</v>
      </c>
      <c r="Z36" s="20">
        <f t="shared" si="2"/>
        <v>1</v>
      </c>
      <c r="AA36" s="19">
        <f t="shared" si="3"/>
        <v>608</v>
      </c>
      <c r="AB36" s="19" t="str">
        <f t="shared" si="4"/>
        <v>David Sirůček</v>
      </c>
      <c r="AC36" s="19">
        <v>464</v>
      </c>
      <c r="AD36" s="19" t="s">
        <v>118</v>
      </c>
      <c r="AE36" s="21">
        <v>32</v>
      </c>
    </row>
    <row r="37" spans="1:31" x14ac:dyDescent="0.25">
      <c r="A37">
        <v>33</v>
      </c>
      <c r="B37">
        <v>94</v>
      </c>
      <c r="C37" t="s">
        <v>104</v>
      </c>
      <c r="D37">
        <v>1981</v>
      </c>
      <c r="E37" t="s">
        <v>105</v>
      </c>
      <c r="R37">
        <v>13</v>
      </c>
      <c r="S37" s="4">
        <f>$S$3*B17</f>
        <v>592</v>
      </c>
      <c r="Y37" s="19">
        <f t="shared" si="1"/>
        <v>592</v>
      </c>
      <c r="Z37" s="20">
        <f t="shared" si="2"/>
        <v>1</v>
      </c>
      <c r="AA37" s="19">
        <f t="shared" si="3"/>
        <v>592</v>
      </c>
      <c r="AB37" s="19" t="str">
        <f t="shared" si="4"/>
        <v>Miroslav Nádvorník</v>
      </c>
      <c r="AC37" s="19">
        <v>452</v>
      </c>
      <c r="AD37" s="19" t="s">
        <v>120</v>
      </c>
      <c r="AE37" s="21">
        <v>33</v>
      </c>
    </row>
    <row r="38" spans="1:31" x14ac:dyDescent="0.25">
      <c r="A38">
        <v>34</v>
      </c>
      <c r="B38">
        <v>92</v>
      </c>
      <c r="C38" t="s">
        <v>106</v>
      </c>
      <c r="D38">
        <v>1969</v>
      </c>
      <c r="E38" t="s">
        <v>107</v>
      </c>
      <c r="R38">
        <v>15</v>
      </c>
      <c r="S38" s="4">
        <f>$S$3*B19</f>
        <v>560</v>
      </c>
      <c r="Y38" s="19">
        <f t="shared" si="1"/>
        <v>560</v>
      </c>
      <c r="Z38" s="20">
        <f t="shared" si="2"/>
        <v>1</v>
      </c>
      <c r="AA38" s="19">
        <f t="shared" si="3"/>
        <v>560</v>
      </c>
      <c r="AB38" s="19" t="str">
        <f t="shared" si="4"/>
        <v>Pavel Suchý</v>
      </c>
      <c r="AC38" s="19">
        <v>450</v>
      </c>
      <c r="AD38" s="19" t="s">
        <v>35</v>
      </c>
      <c r="AE38" s="21">
        <v>34</v>
      </c>
    </row>
    <row r="39" spans="1:31" x14ac:dyDescent="0.25">
      <c r="A39">
        <v>35</v>
      </c>
      <c r="B39">
        <v>90</v>
      </c>
      <c r="C39" t="s">
        <v>108</v>
      </c>
      <c r="D39">
        <v>1979</v>
      </c>
      <c r="E39" t="s">
        <v>109</v>
      </c>
      <c r="R39">
        <v>16</v>
      </c>
      <c r="S39" s="4">
        <f>$S$3*B20</f>
        <v>548</v>
      </c>
      <c r="Y39" s="19">
        <f t="shared" si="1"/>
        <v>548</v>
      </c>
      <c r="Z39" s="20">
        <f t="shared" si="2"/>
        <v>1</v>
      </c>
      <c r="AA39" s="19">
        <f t="shared" si="3"/>
        <v>548</v>
      </c>
      <c r="AB39" s="19" t="str">
        <f t="shared" si="4"/>
        <v>Hugo Nádvorník</v>
      </c>
      <c r="AC39" s="19">
        <v>440</v>
      </c>
      <c r="AD39" s="19" t="s">
        <v>37</v>
      </c>
      <c r="AE39" s="21">
        <v>35</v>
      </c>
    </row>
    <row r="40" spans="1:31" x14ac:dyDescent="0.25">
      <c r="A40">
        <v>36</v>
      </c>
      <c r="B40">
        <v>88</v>
      </c>
      <c r="C40" t="s">
        <v>110</v>
      </c>
      <c r="D40">
        <v>1982</v>
      </c>
      <c r="E40" t="s">
        <v>78</v>
      </c>
      <c r="R40">
        <v>17</v>
      </c>
      <c r="S40" s="4">
        <f>$S$3*B21</f>
        <v>536</v>
      </c>
      <c r="Y40" s="19">
        <f t="shared" si="1"/>
        <v>536</v>
      </c>
      <c r="Z40" s="20">
        <f t="shared" si="2"/>
        <v>1</v>
      </c>
      <c r="AA40" s="19">
        <f t="shared" si="3"/>
        <v>536</v>
      </c>
      <c r="AB40" s="19" t="str">
        <f t="shared" si="4"/>
        <v>Pavel Souhrada</v>
      </c>
      <c r="AC40" s="19">
        <v>440</v>
      </c>
      <c r="AD40" s="19" t="s">
        <v>122</v>
      </c>
      <c r="AE40" s="21">
        <v>36</v>
      </c>
    </row>
    <row r="41" spans="1:31" x14ac:dyDescent="0.25">
      <c r="A41">
        <v>37</v>
      </c>
      <c r="B41">
        <v>86</v>
      </c>
      <c r="C41" t="s">
        <v>111</v>
      </c>
      <c r="D41">
        <v>1976</v>
      </c>
      <c r="E41" t="s">
        <v>112</v>
      </c>
      <c r="R41">
        <v>18</v>
      </c>
      <c r="S41" s="4">
        <f>$S$3*B22</f>
        <v>524</v>
      </c>
      <c r="Y41" s="19">
        <f t="shared" si="1"/>
        <v>524</v>
      </c>
      <c r="Z41" s="20">
        <f t="shared" si="2"/>
        <v>1</v>
      </c>
      <c r="AA41" s="19">
        <f t="shared" si="3"/>
        <v>524</v>
      </c>
      <c r="AB41" s="19" t="str">
        <f t="shared" si="4"/>
        <v>Pavel Kalenský</v>
      </c>
      <c r="AC41" s="19">
        <v>432</v>
      </c>
      <c r="AD41" s="19" t="s">
        <v>124</v>
      </c>
      <c r="AE41" s="21">
        <v>37</v>
      </c>
    </row>
    <row r="42" spans="1:31" x14ac:dyDescent="0.25">
      <c r="A42">
        <v>38</v>
      </c>
      <c r="B42">
        <v>84</v>
      </c>
      <c r="C42" t="s">
        <v>113</v>
      </c>
      <c r="D42">
        <v>1963</v>
      </c>
      <c r="E42" t="s">
        <v>11</v>
      </c>
      <c r="R42">
        <v>19</v>
      </c>
      <c r="S42" s="4">
        <f>$S$3*B23</f>
        <v>512</v>
      </c>
      <c r="Y42" s="19">
        <f t="shared" si="1"/>
        <v>512</v>
      </c>
      <c r="Z42" s="20">
        <f t="shared" si="2"/>
        <v>1</v>
      </c>
      <c r="AA42" s="19">
        <f t="shared" si="3"/>
        <v>512</v>
      </c>
      <c r="AB42" s="19" t="str">
        <f t="shared" si="4"/>
        <v>Tomáš Plaček</v>
      </c>
      <c r="AC42" s="19">
        <v>416</v>
      </c>
      <c r="AD42" s="19" t="s">
        <v>126</v>
      </c>
      <c r="AE42" s="21">
        <v>38</v>
      </c>
    </row>
    <row r="43" spans="1:31" x14ac:dyDescent="0.25">
      <c r="A43">
        <v>39</v>
      </c>
      <c r="B43">
        <v>82</v>
      </c>
      <c r="C43" t="s">
        <v>115</v>
      </c>
      <c r="D43">
        <v>1970</v>
      </c>
      <c r="E43" t="s">
        <v>114</v>
      </c>
      <c r="R43">
        <v>20</v>
      </c>
      <c r="S43" s="4">
        <f>$S$3*B24</f>
        <v>500</v>
      </c>
      <c r="Y43" s="19">
        <f t="shared" si="1"/>
        <v>500</v>
      </c>
      <c r="Z43" s="20">
        <f t="shared" si="2"/>
        <v>1</v>
      </c>
      <c r="AA43" s="19">
        <f t="shared" si="3"/>
        <v>500</v>
      </c>
      <c r="AB43" s="19" t="str">
        <f t="shared" si="4"/>
        <v>Miroslav Proller</v>
      </c>
      <c r="AC43" s="19">
        <v>408</v>
      </c>
      <c r="AD43" s="19" t="s">
        <v>127</v>
      </c>
      <c r="AE43" s="21">
        <v>39</v>
      </c>
    </row>
    <row r="44" spans="1:31" x14ac:dyDescent="0.25">
      <c r="A44">
        <v>40</v>
      </c>
      <c r="B44">
        <v>80</v>
      </c>
      <c r="C44" t="s">
        <v>116</v>
      </c>
      <c r="D44">
        <v>1974</v>
      </c>
      <c r="E44" t="s">
        <v>117</v>
      </c>
      <c r="R44">
        <v>21</v>
      </c>
      <c r="S44" s="4">
        <f>$S$3*B25</f>
        <v>488</v>
      </c>
      <c r="Y44" s="19">
        <f t="shared" si="1"/>
        <v>488</v>
      </c>
      <c r="Z44" s="20">
        <f t="shared" si="2"/>
        <v>1</v>
      </c>
      <c r="AA44" s="19">
        <f t="shared" si="3"/>
        <v>488</v>
      </c>
      <c r="AB44" s="19" t="str">
        <f t="shared" si="4"/>
        <v>Jan Parlesák</v>
      </c>
      <c r="AC44" s="19">
        <v>402</v>
      </c>
      <c r="AD44" s="19" t="s">
        <v>40</v>
      </c>
      <c r="AE44" s="21">
        <v>40</v>
      </c>
    </row>
    <row r="45" spans="1:31" x14ac:dyDescent="0.25">
      <c r="A45">
        <v>41</v>
      </c>
      <c r="B45">
        <v>78</v>
      </c>
      <c r="C45" t="s">
        <v>118</v>
      </c>
      <c r="D45">
        <v>1976</v>
      </c>
      <c r="E45" t="s">
        <v>119</v>
      </c>
      <c r="R45">
        <v>23</v>
      </c>
      <c r="S45" s="4">
        <f>$S$3*B27</f>
        <v>464</v>
      </c>
      <c r="Y45" s="19">
        <f t="shared" si="1"/>
        <v>464</v>
      </c>
      <c r="Z45" s="20">
        <f t="shared" si="2"/>
        <v>1</v>
      </c>
      <c r="AA45" s="19">
        <f t="shared" si="3"/>
        <v>464</v>
      </c>
      <c r="AB45" s="19" t="str">
        <f t="shared" si="4"/>
        <v>Radek Ženíšek</v>
      </c>
      <c r="AC45" s="19">
        <v>394</v>
      </c>
      <c r="AD45" s="19" t="s">
        <v>41</v>
      </c>
      <c r="AE45" s="21">
        <v>41</v>
      </c>
    </row>
    <row r="46" spans="1:31" x14ac:dyDescent="0.25">
      <c r="A46">
        <v>42</v>
      </c>
      <c r="B46">
        <v>76</v>
      </c>
      <c r="C46" t="s">
        <v>120</v>
      </c>
      <c r="D46">
        <v>1981</v>
      </c>
      <c r="E46" t="s">
        <v>121</v>
      </c>
      <c r="R46">
        <v>24</v>
      </c>
      <c r="S46" s="4">
        <f>$S$3*B28</f>
        <v>452</v>
      </c>
      <c r="Y46" s="19">
        <f t="shared" si="1"/>
        <v>452</v>
      </c>
      <c r="Z46" s="20">
        <f t="shared" si="2"/>
        <v>1</v>
      </c>
      <c r="AA46" s="19">
        <f t="shared" si="3"/>
        <v>452</v>
      </c>
      <c r="AB46" s="19" t="str">
        <f t="shared" si="4"/>
        <v>Jiří Jordano Duben</v>
      </c>
      <c r="AC46" s="19">
        <v>392</v>
      </c>
      <c r="AD46" s="19" t="s">
        <v>128</v>
      </c>
      <c r="AE46" s="21">
        <v>42</v>
      </c>
    </row>
    <row r="47" spans="1:31" x14ac:dyDescent="0.25">
      <c r="A47">
        <v>43</v>
      </c>
      <c r="B47">
        <v>74</v>
      </c>
      <c r="C47" t="s">
        <v>122</v>
      </c>
      <c r="D47">
        <v>1968</v>
      </c>
      <c r="E47" t="s">
        <v>123</v>
      </c>
      <c r="R47">
        <v>25</v>
      </c>
      <c r="S47" s="4">
        <f>$S$3*B29</f>
        <v>440</v>
      </c>
      <c r="Y47" s="19">
        <f t="shared" si="1"/>
        <v>440</v>
      </c>
      <c r="Z47" s="20">
        <f t="shared" si="2"/>
        <v>1</v>
      </c>
      <c r="AA47" s="19">
        <f t="shared" si="3"/>
        <v>440</v>
      </c>
      <c r="AB47" s="19" t="str">
        <f t="shared" si="4"/>
        <v>Jiří Prášek</v>
      </c>
      <c r="AC47" s="19">
        <v>386</v>
      </c>
      <c r="AD47" s="19" t="s">
        <v>42</v>
      </c>
      <c r="AE47" s="21">
        <v>43</v>
      </c>
    </row>
    <row r="48" spans="1:31" x14ac:dyDescent="0.25">
      <c r="A48">
        <v>44</v>
      </c>
      <c r="B48">
        <v>72</v>
      </c>
      <c r="C48" t="s">
        <v>124</v>
      </c>
      <c r="D48">
        <v>1972</v>
      </c>
      <c r="E48" t="s">
        <v>125</v>
      </c>
      <c r="R48">
        <v>26</v>
      </c>
      <c r="S48" s="4">
        <f>$S$3*B30</f>
        <v>432</v>
      </c>
      <c r="Y48" s="19">
        <f t="shared" si="1"/>
        <v>432</v>
      </c>
      <c r="Z48" s="20">
        <f t="shared" si="2"/>
        <v>1</v>
      </c>
      <c r="AA48" s="19">
        <f t="shared" si="3"/>
        <v>432</v>
      </c>
      <c r="AB48" s="19" t="str">
        <f t="shared" si="4"/>
        <v>Ivan Parlesák</v>
      </c>
      <c r="AC48" s="19">
        <v>384</v>
      </c>
      <c r="AD48" s="19" t="s">
        <v>130</v>
      </c>
      <c r="AE48" s="21">
        <v>44</v>
      </c>
    </row>
    <row r="49" spans="1:31" x14ac:dyDescent="0.25">
      <c r="A49">
        <v>45</v>
      </c>
      <c r="B49">
        <v>70</v>
      </c>
      <c r="C49" t="s">
        <v>126</v>
      </c>
      <c r="D49">
        <v>1960</v>
      </c>
      <c r="E49" t="s">
        <v>107</v>
      </c>
      <c r="R49">
        <v>28</v>
      </c>
      <c r="S49" s="4">
        <f>$S$3*B32</f>
        <v>416</v>
      </c>
      <c r="Y49" s="19">
        <f t="shared" si="1"/>
        <v>416</v>
      </c>
      <c r="Z49" s="20">
        <f t="shared" si="2"/>
        <v>1</v>
      </c>
      <c r="AA49" s="19">
        <f t="shared" si="3"/>
        <v>416</v>
      </c>
      <c r="AB49" s="19" t="str">
        <f t="shared" si="4"/>
        <v>Jan Chroust</v>
      </c>
      <c r="AC49" s="19">
        <v>378</v>
      </c>
      <c r="AD49" s="19" t="s">
        <v>44</v>
      </c>
      <c r="AE49" s="21">
        <v>45</v>
      </c>
    </row>
    <row r="50" spans="1:31" x14ac:dyDescent="0.25">
      <c r="A50">
        <v>46</v>
      </c>
      <c r="B50">
        <v>68</v>
      </c>
      <c r="C50" t="s">
        <v>127</v>
      </c>
      <c r="D50">
        <v>1983</v>
      </c>
      <c r="R50">
        <v>29</v>
      </c>
      <c r="S50" s="4">
        <f>$S$3*B33</f>
        <v>408</v>
      </c>
      <c r="Y50" s="19">
        <f t="shared" si="1"/>
        <v>408</v>
      </c>
      <c r="Z50" s="20">
        <f t="shared" si="2"/>
        <v>1</v>
      </c>
      <c r="AA50" s="19">
        <f t="shared" si="3"/>
        <v>408</v>
      </c>
      <c r="AB50" s="19" t="str">
        <f t="shared" si="4"/>
        <v>Ivan Zít</v>
      </c>
      <c r="AC50" s="19">
        <v>376</v>
      </c>
      <c r="AD50" s="19" t="s">
        <v>131</v>
      </c>
      <c r="AE50" s="21">
        <v>46</v>
      </c>
    </row>
    <row r="51" spans="1:31" x14ac:dyDescent="0.25">
      <c r="A51">
        <v>47</v>
      </c>
      <c r="B51">
        <v>66</v>
      </c>
      <c r="C51" t="s">
        <v>128</v>
      </c>
      <c r="D51">
        <v>1972</v>
      </c>
      <c r="E51" t="s">
        <v>129</v>
      </c>
      <c r="R51">
        <v>31</v>
      </c>
      <c r="S51" s="4">
        <f>$S$3*B35</f>
        <v>392</v>
      </c>
      <c r="Y51" s="19">
        <f t="shared" si="1"/>
        <v>392</v>
      </c>
      <c r="Z51" s="20">
        <f t="shared" si="2"/>
        <v>1</v>
      </c>
      <c r="AA51" s="19">
        <f t="shared" si="3"/>
        <v>392</v>
      </c>
      <c r="AB51" s="19" t="str">
        <f t="shared" si="4"/>
        <v>Jan Palaščák</v>
      </c>
      <c r="AC51" s="19">
        <v>346</v>
      </c>
      <c r="AD51" s="19" t="s">
        <v>46</v>
      </c>
      <c r="AE51" s="21">
        <v>47</v>
      </c>
    </row>
    <row r="52" spans="1:31" x14ac:dyDescent="0.25">
      <c r="A52">
        <v>48</v>
      </c>
      <c r="B52">
        <v>64</v>
      </c>
      <c r="C52" t="s">
        <v>130</v>
      </c>
      <c r="D52">
        <v>1982</v>
      </c>
      <c r="E52" t="s">
        <v>133</v>
      </c>
      <c r="R52">
        <v>32</v>
      </c>
      <c r="S52" s="4">
        <f>$S$3*B36</f>
        <v>384</v>
      </c>
      <c r="Y52" s="19">
        <f t="shared" si="1"/>
        <v>384</v>
      </c>
      <c r="Z52" s="20">
        <f t="shared" si="2"/>
        <v>1</v>
      </c>
      <c r="AA52" s="19">
        <f t="shared" si="3"/>
        <v>384</v>
      </c>
      <c r="AB52" s="19" t="str">
        <f t="shared" si="4"/>
        <v>Martin Nouza</v>
      </c>
      <c r="AC52" s="19">
        <v>324</v>
      </c>
      <c r="AD52" s="19" t="s">
        <v>47</v>
      </c>
      <c r="AE52" s="21">
        <v>48</v>
      </c>
    </row>
    <row r="53" spans="1:31" x14ac:dyDescent="0.25">
      <c r="A53">
        <v>49</v>
      </c>
      <c r="B53">
        <v>62</v>
      </c>
      <c r="C53" t="s">
        <v>131</v>
      </c>
      <c r="D53">
        <v>1962</v>
      </c>
      <c r="E53" t="s">
        <v>132</v>
      </c>
      <c r="R53">
        <v>33</v>
      </c>
      <c r="S53" s="4">
        <f>$S$3*B37</f>
        <v>376</v>
      </c>
      <c r="Y53" s="19">
        <f t="shared" si="1"/>
        <v>376</v>
      </c>
      <c r="Z53" s="20">
        <f t="shared" si="2"/>
        <v>1</v>
      </c>
      <c r="AA53" s="19">
        <f t="shared" si="3"/>
        <v>376</v>
      </c>
      <c r="AB53" s="19" t="str">
        <f t="shared" si="4"/>
        <v>Petr Kostovič</v>
      </c>
      <c r="AC53" s="19">
        <v>195</v>
      </c>
      <c r="AD53" s="19" t="s">
        <v>12</v>
      </c>
      <c r="AE53" s="21">
        <v>49</v>
      </c>
    </row>
    <row r="54" spans="1:31" x14ac:dyDescent="0.25">
      <c r="A54">
        <v>50</v>
      </c>
      <c r="B54">
        <v>60</v>
      </c>
    </row>
    <row r="55" spans="1:31" x14ac:dyDescent="0.25">
      <c r="A55">
        <v>51</v>
      </c>
      <c r="B55">
        <v>58</v>
      </c>
    </row>
    <row r="56" spans="1:31" x14ac:dyDescent="0.25">
      <c r="A56">
        <v>52</v>
      </c>
      <c r="B56">
        <v>56</v>
      </c>
    </row>
    <row r="57" spans="1:31" x14ac:dyDescent="0.25">
      <c r="A57">
        <v>53</v>
      </c>
      <c r="B57">
        <v>54</v>
      </c>
    </row>
    <row r="58" spans="1:31" x14ac:dyDescent="0.25">
      <c r="A58">
        <v>54</v>
      </c>
      <c r="B58">
        <v>52</v>
      </c>
    </row>
    <row r="59" spans="1:31" x14ac:dyDescent="0.25">
      <c r="A59">
        <v>55</v>
      </c>
      <c r="B59">
        <v>50</v>
      </c>
    </row>
    <row r="60" spans="1:31" x14ac:dyDescent="0.25">
      <c r="A60">
        <v>56</v>
      </c>
      <c r="B60">
        <v>48</v>
      </c>
    </row>
    <row r="61" spans="1:31" x14ac:dyDescent="0.25">
      <c r="A61">
        <v>57</v>
      </c>
      <c r="B61">
        <v>46</v>
      </c>
    </row>
    <row r="62" spans="1:31" x14ac:dyDescent="0.25">
      <c r="A62">
        <v>58</v>
      </c>
      <c r="B62">
        <v>44</v>
      </c>
    </row>
    <row r="63" spans="1:31" x14ac:dyDescent="0.25">
      <c r="A63">
        <v>59</v>
      </c>
      <c r="B63">
        <v>42</v>
      </c>
    </row>
    <row r="64" spans="1:31" x14ac:dyDescent="0.25">
      <c r="A64">
        <v>60</v>
      </c>
      <c r="B64">
        <v>40</v>
      </c>
    </row>
    <row r="65" spans="1:2" x14ac:dyDescent="0.25">
      <c r="A65">
        <v>61</v>
      </c>
      <c r="B65">
        <v>39</v>
      </c>
    </row>
    <row r="66" spans="1:2" x14ac:dyDescent="0.25">
      <c r="A66">
        <v>62</v>
      </c>
      <c r="B66">
        <v>38</v>
      </c>
    </row>
    <row r="67" spans="1:2" x14ac:dyDescent="0.25">
      <c r="A67">
        <v>63</v>
      </c>
      <c r="B67">
        <v>37</v>
      </c>
    </row>
    <row r="68" spans="1:2" x14ac:dyDescent="0.25">
      <c r="A68">
        <v>64</v>
      </c>
      <c r="B68">
        <v>36</v>
      </c>
    </row>
    <row r="69" spans="1:2" x14ac:dyDescent="0.25">
      <c r="A69">
        <v>65</v>
      </c>
      <c r="B69">
        <v>35</v>
      </c>
    </row>
    <row r="70" spans="1:2" x14ac:dyDescent="0.25">
      <c r="A70">
        <v>66</v>
      </c>
      <c r="B70">
        <v>34</v>
      </c>
    </row>
    <row r="71" spans="1:2" x14ac:dyDescent="0.25">
      <c r="A71">
        <v>67</v>
      </c>
      <c r="B71">
        <v>33</v>
      </c>
    </row>
    <row r="72" spans="1:2" x14ac:dyDescent="0.25">
      <c r="A72">
        <v>68</v>
      </c>
      <c r="B72">
        <v>32</v>
      </c>
    </row>
    <row r="73" spans="1:2" x14ac:dyDescent="0.25">
      <c r="A73">
        <v>69</v>
      </c>
      <c r="B73">
        <v>31</v>
      </c>
    </row>
    <row r="74" spans="1:2" x14ac:dyDescent="0.25">
      <c r="A74">
        <v>70</v>
      </c>
      <c r="B74">
        <v>30</v>
      </c>
    </row>
    <row r="75" spans="1:2" x14ac:dyDescent="0.25">
      <c r="A75">
        <v>71</v>
      </c>
      <c r="B75">
        <v>29</v>
      </c>
    </row>
    <row r="76" spans="1:2" x14ac:dyDescent="0.25">
      <c r="A76">
        <v>72</v>
      </c>
      <c r="B76">
        <v>28</v>
      </c>
    </row>
    <row r="77" spans="1:2" x14ac:dyDescent="0.25">
      <c r="A77">
        <v>73</v>
      </c>
      <c r="B77">
        <v>27</v>
      </c>
    </row>
    <row r="78" spans="1:2" x14ac:dyDescent="0.25">
      <c r="A78">
        <v>74</v>
      </c>
      <c r="B78">
        <v>26</v>
      </c>
    </row>
    <row r="79" spans="1:2" x14ac:dyDescent="0.25">
      <c r="A79">
        <v>75</v>
      </c>
      <c r="B79">
        <v>25</v>
      </c>
    </row>
    <row r="80" spans="1:2" x14ac:dyDescent="0.25">
      <c r="A80">
        <v>76</v>
      </c>
      <c r="B80">
        <v>24</v>
      </c>
    </row>
    <row r="81" spans="1:2" x14ac:dyDescent="0.25">
      <c r="A81">
        <v>77</v>
      </c>
      <c r="B81">
        <v>23</v>
      </c>
    </row>
    <row r="82" spans="1:2" x14ac:dyDescent="0.25">
      <c r="A82">
        <v>78</v>
      </c>
      <c r="B82">
        <v>22</v>
      </c>
    </row>
    <row r="83" spans="1:2" x14ac:dyDescent="0.25">
      <c r="A83">
        <v>79</v>
      </c>
      <c r="B83">
        <v>21</v>
      </c>
    </row>
    <row r="84" spans="1:2" x14ac:dyDescent="0.25">
      <c r="A84">
        <v>80</v>
      </c>
      <c r="B84">
        <v>20</v>
      </c>
    </row>
    <row r="85" spans="1:2" x14ac:dyDescent="0.25">
      <c r="A85">
        <v>81</v>
      </c>
      <c r="B85">
        <v>19</v>
      </c>
    </row>
    <row r="86" spans="1:2" x14ac:dyDescent="0.25">
      <c r="A86">
        <v>82</v>
      </c>
      <c r="B86">
        <v>18</v>
      </c>
    </row>
    <row r="87" spans="1:2" x14ac:dyDescent="0.25">
      <c r="A87">
        <v>83</v>
      </c>
      <c r="B87">
        <v>17</v>
      </c>
    </row>
    <row r="88" spans="1:2" x14ac:dyDescent="0.25">
      <c r="A88">
        <v>84</v>
      </c>
      <c r="B88">
        <v>16</v>
      </c>
    </row>
    <row r="89" spans="1:2" x14ac:dyDescent="0.25">
      <c r="A89">
        <v>85</v>
      </c>
      <c r="B89">
        <v>15</v>
      </c>
    </row>
    <row r="90" spans="1:2" x14ac:dyDescent="0.25">
      <c r="A90">
        <v>86</v>
      </c>
      <c r="B90">
        <v>14</v>
      </c>
    </row>
    <row r="91" spans="1:2" x14ac:dyDescent="0.25">
      <c r="A91">
        <v>87</v>
      </c>
      <c r="B91">
        <v>13</v>
      </c>
    </row>
    <row r="92" spans="1:2" x14ac:dyDescent="0.25">
      <c r="A92">
        <v>88</v>
      </c>
      <c r="B92">
        <v>12</v>
      </c>
    </row>
    <row r="93" spans="1:2" x14ac:dyDescent="0.25">
      <c r="A93">
        <v>89</v>
      </c>
      <c r="B93">
        <v>11</v>
      </c>
    </row>
    <row r="94" spans="1:2" x14ac:dyDescent="0.25">
      <c r="A94">
        <v>90</v>
      </c>
      <c r="B94">
        <v>10</v>
      </c>
    </row>
    <row r="95" spans="1:2" x14ac:dyDescent="0.25">
      <c r="A95">
        <v>91</v>
      </c>
      <c r="B95">
        <v>9</v>
      </c>
    </row>
    <row r="96" spans="1:2" x14ac:dyDescent="0.25">
      <c r="A96">
        <v>92</v>
      </c>
      <c r="B96">
        <v>8</v>
      </c>
    </row>
    <row r="97" spans="1:2" x14ac:dyDescent="0.25">
      <c r="A97">
        <v>93</v>
      </c>
      <c r="B97">
        <v>7</v>
      </c>
    </row>
    <row r="98" spans="1:2" x14ac:dyDescent="0.25">
      <c r="A98">
        <v>94</v>
      </c>
      <c r="B98">
        <v>6</v>
      </c>
    </row>
    <row r="99" spans="1:2" x14ac:dyDescent="0.25">
      <c r="A99">
        <v>95</v>
      </c>
      <c r="B99">
        <v>5</v>
      </c>
    </row>
    <row r="100" spans="1:2" x14ac:dyDescent="0.25">
      <c r="A100">
        <v>96</v>
      </c>
      <c r="B100">
        <v>4</v>
      </c>
    </row>
    <row r="101" spans="1:2" x14ac:dyDescent="0.25">
      <c r="A101">
        <v>97</v>
      </c>
      <c r="B101">
        <v>3</v>
      </c>
    </row>
    <row r="102" spans="1:2" x14ac:dyDescent="0.25">
      <c r="A102">
        <v>98</v>
      </c>
      <c r="B102">
        <v>2</v>
      </c>
    </row>
    <row r="103" spans="1:2" x14ac:dyDescent="0.25">
      <c r="A103">
        <v>99</v>
      </c>
      <c r="B103">
        <v>1</v>
      </c>
    </row>
    <row r="104" spans="1:2" x14ac:dyDescent="0.25">
      <c r="A104">
        <v>100</v>
      </c>
      <c r="B104">
        <v>1</v>
      </c>
    </row>
  </sheetData>
  <sortState ref="AC5:AD53">
    <sortCondition descending="1" ref="AC53"/>
  </sortState>
  <pageMargins left="0.7" right="0.7" top="0.78740157499999996" bottom="0.78740157499999996" header="0.3" footer="0.3"/>
  <pageSetup paperSize="9" orientation="portrait" r:id="rId1"/>
  <ignoredErrors>
    <ignoredError sqref="S10 AA7:AA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"/>
  <sheetViews>
    <sheetView tabSelected="1" workbookViewId="0">
      <pane xSplit="5" ySplit="3" topLeftCell="X4" activePane="bottomRight" state="frozen"/>
      <selection pane="topRight" activeCell="F1" sqref="F1"/>
      <selection pane="bottomLeft" activeCell="A4" sqref="A4"/>
      <selection pane="bottomRight" activeCell="AD18" sqref="AD18"/>
    </sheetView>
  </sheetViews>
  <sheetFormatPr defaultRowHeight="15" x14ac:dyDescent="0.25"/>
  <cols>
    <col min="1" max="2" width="1.85546875" style="8" customWidth="1"/>
    <col min="3" max="3" width="18.5703125" style="8" bestFit="1" customWidth="1"/>
    <col min="4" max="4" width="5" style="8" bestFit="1" customWidth="1"/>
    <col min="5" max="5" width="16.42578125" style="8" bestFit="1" customWidth="1"/>
    <col min="6" max="24" width="9.140625" style="8"/>
    <col min="25" max="25" width="13.140625" style="9" bestFit="1" customWidth="1"/>
    <col min="26" max="26" width="13.140625" style="8" customWidth="1"/>
    <col min="27" max="27" width="16.140625" style="9" bestFit="1" customWidth="1"/>
    <col min="28" max="28" width="20" style="9" bestFit="1" customWidth="1"/>
    <col min="29" max="29" width="16.140625" style="9" customWidth="1"/>
    <col min="30" max="30" width="22" style="9" customWidth="1"/>
    <col min="31" max="31" width="16.140625" style="9" customWidth="1"/>
    <col min="32" max="32" width="23" style="8" bestFit="1" customWidth="1"/>
    <col min="33" max="16384" width="9.140625" style="8"/>
  </cols>
  <sheetData>
    <row r="1" spans="1:32" x14ac:dyDescent="0.25">
      <c r="F1" s="8" t="s">
        <v>8</v>
      </c>
      <c r="G1" s="8" t="s">
        <v>9</v>
      </c>
      <c r="H1" s="8" t="s">
        <v>8</v>
      </c>
      <c r="I1" s="8" t="s">
        <v>9</v>
      </c>
      <c r="J1" s="8" t="s">
        <v>8</v>
      </c>
      <c r="K1" s="8" t="s">
        <v>9</v>
      </c>
      <c r="L1" s="8" t="s">
        <v>9</v>
      </c>
      <c r="M1" s="8" t="s">
        <v>8</v>
      </c>
      <c r="N1" s="8" t="s">
        <v>9</v>
      </c>
      <c r="O1" s="8" t="s">
        <v>8</v>
      </c>
      <c r="P1" s="8" t="s">
        <v>9</v>
      </c>
      <c r="Q1" s="8" t="s">
        <v>9</v>
      </c>
      <c r="R1" s="8" t="s">
        <v>8</v>
      </c>
      <c r="S1" s="8" t="s">
        <v>9</v>
      </c>
      <c r="U1" s="8" t="s">
        <v>8</v>
      </c>
      <c r="V1" s="8" t="s">
        <v>9</v>
      </c>
      <c r="W1" s="8" t="s">
        <v>9</v>
      </c>
      <c r="Y1" s="9" t="s">
        <v>135</v>
      </c>
      <c r="Z1" s="8" t="s">
        <v>140</v>
      </c>
      <c r="AA1" s="10" t="s">
        <v>139</v>
      </c>
      <c r="AB1" s="10" t="s">
        <v>0</v>
      </c>
      <c r="AC1" s="10" t="s">
        <v>139</v>
      </c>
      <c r="AD1" s="10" t="s">
        <v>0</v>
      </c>
      <c r="AE1" s="23" t="s">
        <v>141</v>
      </c>
      <c r="AF1" s="24" t="s">
        <v>142</v>
      </c>
    </row>
    <row r="2" spans="1:32" x14ac:dyDescent="0.25">
      <c r="C2" s="8" t="s">
        <v>0</v>
      </c>
      <c r="F2" s="8" t="s">
        <v>1</v>
      </c>
      <c r="H2" s="8" t="s">
        <v>2</v>
      </c>
      <c r="J2" s="8" t="s">
        <v>4</v>
      </c>
      <c r="M2" s="8" t="s">
        <v>3</v>
      </c>
      <c r="O2" s="8" t="s">
        <v>5</v>
      </c>
      <c r="R2" s="8" t="s">
        <v>7</v>
      </c>
      <c r="U2" s="8" t="s">
        <v>6</v>
      </c>
    </row>
    <row r="3" spans="1:32" x14ac:dyDescent="0.25">
      <c r="A3" s="8" t="s">
        <v>134</v>
      </c>
      <c r="B3" s="8" t="s">
        <v>9</v>
      </c>
      <c r="F3" s="11">
        <v>42798</v>
      </c>
      <c r="G3" s="12">
        <v>1</v>
      </c>
      <c r="H3" s="11">
        <v>42808</v>
      </c>
      <c r="I3" s="12">
        <v>3</v>
      </c>
      <c r="J3" s="11">
        <v>42882</v>
      </c>
      <c r="K3" s="12">
        <v>2</v>
      </c>
      <c r="M3" s="11">
        <v>42912</v>
      </c>
      <c r="N3" s="12">
        <v>2</v>
      </c>
      <c r="O3" s="11">
        <v>42976</v>
      </c>
      <c r="P3" s="12">
        <v>3.5</v>
      </c>
      <c r="R3" s="11">
        <v>43043</v>
      </c>
      <c r="S3" s="12">
        <v>4</v>
      </c>
      <c r="U3" s="11">
        <v>43072</v>
      </c>
      <c r="V3" s="12">
        <v>2</v>
      </c>
    </row>
    <row r="4" spans="1:32" x14ac:dyDescent="0.25">
      <c r="AC4" s="13"/>
      <c r="AD4" s="13"/>
      <c r="AE4" s="13"/>
    </row>
    <row r="5" spans="1:32" x14ac:dyDescent="0.25">
      <c r="A5" s="8">
        <v>1</v>
      </c>
      <c r="B5" s="8">
        <v>200</v>
      </c>
      <c r="C5" s="14" t="s">
        <v>22</v>
      </c>
      <c r="D5" s="14">
        <v>1978</v>
      </c>
      <c r="E5" s="14" t="s">
        <v>26</v>
      </c>
      <c r="F5" s="14">
        <v>1</v>
      </c>
      <c r="G5" s="15">
        <f>B5*$G$3</f>
        <v>200</v>
      </c>
      <c r="H5" s="14">
        <v>2</v>
      </c>
      <c r="I5" s="15">
        <f>$I$3*B6</f>
        <v>585</v>
      </c>
      <c r="J5" s="14">
        <v>2</v>
      </c>
      <c r="K5" s="15">
        <f>$K$3*B6</f>
        <v>390</v>
      </c>
      <c r="L5" s="14">
        <v>50</v>
      </c>
      <c r="M5" s="14">
        <v>1</v>
      </c>
      <c r="N5" s="15">
        <f>$N$3*B5</f>
        <v>400</v>
      </c>
      <c r="O5" s="14">
        <v>1</v>
      </c>
      <c r="P5" s="15">
        <f>$P$3*B5</f>
        <v>700</v>
      </c>
      <c r="Q5" s="14">
        <v>80</v>
      </c>
      <c r="R5" s="14"/>
      <c r="S5" s="14"/>
      <c r="T5" s="14"/>
      <c r="U5" s="14">
        <v>23</v>
      </c>
      <c r="V5" s="15">
        <f>$V$3*B27</f>
        <v>232</v>
      </c>
      <c r="W5" s="14">
        <v>50</v>
      </c>
      <c r="X5" s="14"/>
      <c r="Y5" s="16">
        <f>G5+I5+K5+L5+N5+P5+Q5+S5+V5+W5</f>
        <v>2687</v>
      </c>
      <c r="Z5" s="17">
        <f>COUNT(F5,H5,J5,M5,O5,R5,U5)</f>
        <v>6</v>
      </c>
      <c r="AA5" s="16">
        <f>Y5</f>
        <v>2687</v>
      </c>
      <c r="AB5" s="16" t="str">
        <f>C5</f>
        <v>Ivana Kopecká</v>
      </c>
      <c r="AC5" s="7">
        <v>3300.5</v>
      </c>
      <c r="AD5" s="7" t="s">
        <v>23</v>
      </c>
      <c r="AE5" s="21">
        <v>1</v>
      </c>
      <c r="AF5" s="22">
        <v>1</v>
      </c>
    </row>
    <row r="6" spans="1:32" x14ac:dyDescent="0.25">
      <c r="A6" s="8">
        <v>2</v>
      </c>
      <c r="B6" s="8">
        <v>195</v>
      </c>
      <c r="C6" s="14" t="s">
        <v>23</v>
      </c>
      <c r="D6" s="14">
        <v>1968</v>
      </c>
      <c r="E6" s="14" t="s">
        <v>13</v>
      </c>
      <c r="F6" s="14">
        <v>2</v>
      </c>
      <c r="G6" s="15">
        <f>B6*$G$3</f>
        <v>195</v>
      </c>
      <c r="H6" s="14">
        <v>1</v>
      </c>
      <c r="I6" s="15">
        <f>$I$3*B5</f>
        <v>600</v>
      </c>
      <c r="J6" s="14">
        <v>1</v>
      </c>
      <c r="K6" s="15">
        <f>$K$3*B5</f>
        <v>400</v>
      </c>
      <c r="L6" s="14">
        <v>50</v>
      </c>
      <c r="M6" s="14">
        <v>2</v>
      </c>
      <c r="N6" s="15">
        <f>$N$3*B6</f>
        <v>390</v>
      </c>
      <c r="O6" s="14">
        <v>2</v>
      </c>
      <c r="P6" s="15">
        <f>$P$3*B6</f>
        <v>682.5</v>
      </c>
      <c r="Q6" s="14">
        <v>80</v>
      </c>
      <c r="R6" s="14">
        <v>5</v>
      </c>
      <c r="S6" s="15">
        <f>$S$3*B9</f>
        <v>720</v>
      </c>
      <c r="T6" s="14"/>
      <c r="U6" s="14">
        <v>9</v>
      </c>
      <c r="V6" s="15">
        <f>$V$3*B13</f>
        <v>328</v>
      </c>
      <c r="W6" s="14">
        <v>50</v>
      </c>
      <c r="X6" s="14"/>
      <c r="Y6" s="16">
        <f t="shared" ref="Y6:Y38" si="0">G6+I6+K6+L6+N6+P6+Q6+S6+V6+W6</f>
        <v>3495.5</v>
      </c>
      <c r="Z6" s="17">
        <f t="shared" ref="Z6:Z38" si="1">COUNT(F6,H6,J6,M6,O6,R6,U6)</f>
        <v>7</v>
      </c>
      <c r="AA6" s="16">
        <f>I6+K6+L6+N6+P6+Q6+S6+V6+W6</f>
        <v>3300.5</v>
      </c>
      <c r="AB6" s="16" t="str">
        <f t="shared" ref="AB6:AB38" si="2">C6</f>
        <v>Milada Barcalová</v>
      </c>
      <c r="AC6" s="7">
        <v>2687</v>
      </c>
      <c r="AD6" s="7" t="s">
        <v>22</v>
      </c>
      <c r="AE6" s="21">
        <v>2</v>
      </c>
      <c r="AF6" s="22">
        <v>2</v>
      </c>
    </row>
    <row r="7" spans="1:32" x14ac:dyDescent="0.25">
      <c r="A7" s="8">
        <v>3</v>
      </c>
      <c r="B7" s="8">
        <v>190</v>
      </c>
      <c r="C7" s="14" t="s">
        <v>24</v>
      </c>
      <c r="D7" s="14">
        <v>1963</v>
      </c>
      <c r="E7" s="14" t="s">
        <v>13</v>
      </c>
      <c r="F7" s="14"/>
      <c r="G7" s="14"/>
      <c r="H7" s="14">
        <v>3</v>
      </c>
      <c r="I7" s="15">
        <f>$I$3*B7</f>
        <v>570</v>
      </c>
      <c r="J7" s="14"/>
      <c r="K7" s="15"/>
      <c r="L7" s="14"/>
      <c r="M7" s="14">
        <v>3</v>
      </c>
      <c r="N7" s="15">
        <f>$N$3*B7</f>
        <v>380</v>
      </c>
      <c r="O7" s="14">
        <v>3</v>
      </c>
      <c r="P7" s="15">
        <f>$P$3*B7</f>
        <v>665</v>
      </c>
      <c r="Q7" s="14">
        <v>80</v>
      </c>
      <c r="R7" s="14">
        <v>11</v>
      </c>
      <c r="S7" s="15">
        <f>$S$3*B15</f>
        <v>624</v>
      </c>
      <c r="T7" s="14"/>
      <c r="U7" s="14">
        <v>14</v>
      </c>
      <c r="V7" s="15">
        <f>$V$3*B18</f>
        <v>288</v>
      </c>
      <c r="W7" s="14">
        <v>50</v>
      </c>
      <c r="X7" s="14"/>
      <c r="Y7" s="16">
        <f t="shared" si="0"/>
        <v>2657</v>
      </c>
      <c r="Z7" s="17">
        <f t="shared" si="1"/>
        <v>5</v>
      </c>
      <c r="AA7" s="16">
        <f t="shared" ref="AA7:AA38" si="3">Y7</f>
        <v>2657</v>
      </c>
      <c r="AB7" s="16" t="str">
        <f t="shared" si="2"/>
        <v>Katarína Kučerová</v>
      </c>
      <c r="AC7" s="7">
        <v>2657</v>
      </c>
      <c r="AD7" s="7" t="s">
        <v>24</v>
      </c>
      <c r="AE7" s="21">
        <v>3</v>
      </c>
      <c r="AF7" s="22">
        <v>3</v>
      </c>
    </row>
    <row r="8" spans="1:32" x14ac:dyDescent="0.25">
      <c r="A8" s="8">
        <v>4</v>
      </c>
      <c r="B8" s="8">
        <v>185</v>
      </c>
      <c r="C8" s="8" t="s">
        <v>31</v>
      </c>
      <c r="D8" s="8">
        <v>1966</v>
      </c>
      <c r="E8" s="8" t="s">
        <v>13</v>
      </c>
      <c r="J8" s="8">
        <v>3</v>
      </c>
      <c r="K8" s="18">
        <f>$K$3*B7</f>
        <v>380</v>
      </c>
      <c r="L8" s="8">
        <v>50</v>
      </c>
      <c r="S8" s="18"/>
      <c r="U8" s="8">
        <v>16</v>
      </c>
      <c r="V8" s="18">
        <f>$V$3*B20</f>
        <v>274</v>
      </c>
      <c r="W8" s="8">
        <v>50</v>
      </c>
      <c r="Y8" s="19">
        <f t="shared" si="0"/>
        <v>754</v>
      </c>
      <c r="Z8" s="20">
        <f t="shared" si="1"/>
        <v>2</v>
      </c>
      <c r="AA8" s="19">
        <f t="shared" si="3"/>
        <v>754</v>
      </c>
      <c r="AB8" s="19" t="str">
        <f t="shared" si="2"/>
        <v>Erika Přibylová</v>
      </c>
      <c r="AC8" s="19">
        <v>1134</v>
      </c>
      <c r="AD8" s="19" t="s">
        <v>60</v>
      </c>
      <c r="AE8" s="21">
        <v>4</v>
      </c>
    </row>
    <row r="9" spans="1:32" x14ac:dyDescent="0.25">
      <c r="A9" s="8">
        <v>5</v>
      </c>
      <c r="B9" s="8">
        <v>180</v>
      </c>
      <c r="C9" s="8" t="s">
        <v>48</v>
      </c>
      <c r="D9" s="8">
        <v>2002</v>
      </c>
      <c r="E9" s="8" t="s">
        <v>38</v>
      </c>
      <c r="S9" s="18"/>
      <c r="U9" s="8">
        <v>1</v>
      </c>
      <c r="V9" s="18">
        <f>$V$3*B5</f>
        <v>400</v>
      </c>
      <c r="W9" s="8">
        <v>50</v>
      </c>
      <c r="Y9" s="19">
        <f t="shared" si="0"/>
        <v>450</v>
      </c>
      <c r="Z9" s="20">
        <f t="shared" si="1"/>
        <v>1</v>
      </c>
      <c r="AA9" s="19">
        <f t="shared" si="3"/>
        <v>450</v>
      </c>
      <c r="AB9" s="19" t="str">
        <f t="shared" si="2"/>
        <v>Adéla Házová</v>
      </c>
      <c r="AC9" s="19">
        <v>1034</v>
      </c>
      <c r="AD9" s="19" t="s">
        <v>59</v>
      </c>
      <c r="AE9" s="21">
        <v>5</v>
      </c>
    </row>
    <row r="10" spans="1:32" x14ac:dyDescent="0.25">
      <c r="A10" s="8">
        <v>6</v>
      </c>
      <c r="B10" s="8">
        <v>176</v>
      </c>
      <c r="C10" s="8" t="s">
        <v>49</v>
      </c>
      <c r="D10" s="8">
        <v>1981</v>
      </c>
      <c r="E10" s="8" t="s">
        <v>38</v>
      </c>
      <c r="S10" s="18"/>
      <c r="U10" s="8">
        <v>2</v>
      </c>
      <c r="V10" s="18">
        <f>$V$3*B6</f>
        <v>390</v>
      </c>
      <c r="W10" s="8">
        <v>50</v>
      </c>
      <c r="Y10" s="19">
        <f t="shared" si="0"/>
        <v>440</v>
      </c>
      <c r="Z10" s="20">
        <f t="shared" si="1"/>
        <v>1</v>
      </c>
      <c r="AA10" s="19">
        <f t="shared" si="3"/>
        <v>440</v>
      </c>
      <c r="AB10" s="19" t="str">
        <f t="shared" si="2"/>
        <v>Lenka Hrochová</v>
      </c>
      <c r="AC10" s="19">
        <v>946</v>
      </c>
      <c r="AD10" s="19" t="s">
        <v>65</v>
      </c>
      <c r="AE10" s="21">
        <v>6</v>
      </c>
    </row>
    <row r="11" spans="1:32" x14ac:dyDescent="0.25">
      <c r="A11" s="8">
        <v>7</v>
      </c>
      <c r="B11" s="8">
        <v>172</v>
      </c>
      <c r="C11" s="8" t="s">
        <v>50</v>
      </c>
      <c r="D11" s="8">
        <v>2001</v>
      </c>
      <c r="E11" s="8" t="s">
        <v>38</v>
      </c>
      <c r="S11" s="18"/>
      <c r="U11" s="8">
        <v>3</v>
      </c>
      <c r="V11" s="18">
        <f>$V$3*B7</f>
        <v>380</v>
      </c>
      <c r="W11" s="8">
        <v>50</v>
      </c>
      <c r="Y11" s="19">
        <f t="shared" si="0"/>
        <v>430</v>
      </c>
      <c r="Z11" s="20">
        <f t="shared" si="1"/>
        <v>1</v>
      </c>
      <c r="AA11" s="19">
        <f t="shared" si="3"/>
        <v>430</v>
      </c>
      <c r="AB11" s="19" t="str">
        <f t="shared" si="2"/>
        <v>Kateřina Zárubová</v>
      </c>
      <c r="AC11" s="19">
        <v>894</v>
      </c>
      <c r="AD11" s="19" t="s">
        <v>63</v>
      </c>
      <c r="AE11" s="21">
        <v>7</v>
      </c>
    </row>
    <row r="12" spans="1:32" x14ac:dyDescent="0.25">
      <c r="A12" s="8">
        <v>8</v>
      </c>
      <c r="B12" s="8">
        <v>168</v>
      </c>
      <c r="C12" s="8" t="s">
        <v>51</v>
      </c>
      <c r="D12" s="8">
        <v>1973</v>
      </c>
      <c r="E12" s="8" t="s">
        <v>52</v>
      </c>
      <c r="S12" s="18"/>
      <c r="U12" s="8">
        <v>4</v>
      </c>
      <c r="V12" s="18">
        <f>$V$3*B8</f>
        <v>370</v>
      </c>
      <c r="W12" s="8">
        <v>50</v>
      </c>
      <c r="Y12" s="19">
        <f t="shared" si="0"/>
        <v>420</v>
      </c>
      <c r="Z12" s="20">
        <f t="shared" si="1"/>
        <v>1</v>
      </c>
      <c r="AA12" s="19">
        <f t="shared" si="3"/>
        <v>420</v>
      </c>
      <c r="AB12" s="19" t="str">
        <f t="shared" si="2"/>
        <v>Martina Ďásková</v>
      </c>
      <c r="AC12" s="19">
        <v>800</v>
      </c>
      <c r="AD12" s="19" t="s">
        <v>71</v>
      </c>
      <c r="AE12" s="21">
        <v>8</v>
      </c>
    </row>
    <row r="13" spans="1:32" x14ac:dyDescent="0.25">
      <c r="A13" s="8">
        <v>9</v>
      </c>
      <c r="B13" s="8">
        <v>164</v>
      </c>
      <c r="C13" s="8" t="s">
        <v>53</v>
      </c>
      <c r="D13" s="8">
        <v>1994</v>
      </c>
      <c r="S13" s="18"/>
      <c r="U13" s="8">
        <v>5</v>
      </c>
      <c r="V13" s="18">
        <f>$V$3*B9</f>
        <v>360</v>
      </c>
      <c r="W13" s="8">
        <v>50</v>
      </c>
      <c r="Y13" s="19">
        <f t="shared" si="0"/>
        <v>410</v>
      </c>
      <c r="Z13" s="20">
        <f t="shared" si="1"/>
        <v>1</v>
      </c>
      <c r="AA13" s="19">
        <f t="shared" si="3"/>
        <v>410</v>
      </c>
      <c r="AB13" s="19" t="str">
        <f t="shared" si="2"/>
        <v>Zdenka Benčíková</v>
      </c>
      <c r="AC13" s="19">
        <v>760</v>
      </c>
      <c r="AD13" s="19" t="s">
        <v>73</v>
      </c>
      <c r="AE13" s="21">
        <v>9</v>
      </c>
    </row>
    <row r="14" spans="1:32" x14ac:dyDescent="0.25">
      <c r="A14" s="8">
        <v>10</v>
      </c>
      <c r="B14" s="8">
        <v>160</v>
      </c>
      <c r="C14" s="8" t="s">
        <v>54</v>
      </c>
      <c r="D14" s="8">
        <v>1999</v>
      </c>
      <c r="E14" s="8" t="s">
        <v>55</v>
      </c>
      <c r="S14" s="18"/>
      <c r="U14" s="8">
        <v>6</v>
      </c>
      <c r="V14" s="18">
        <f>$V$3*B10</f>
        <v>352</v>
      </c>
      <c r="W14" s="8">
        <v>50</v>
      </c>
      <c r="Y14" s="19">
        <f t="shared" si="0"/>
        <v>402</v>
      </c>
      <c r="Z14" s="20">
        <f t="shared" si="1"/>
        <v>1</v>
      </c>
      <c r="AA14" s="19">
        <f t="shared" si="3"/>
        <v>402</v>
      </c>
      <c r="AB14" s="19" t="str">
        <f t="shared" si="2"/>
        <v>Natálie Bártová</v>
      </c>
      <c r="AC14" s="19">
        <v>754</v>
      </c>
      <c r="AD14" s="19" t="s">
        <v>31</v>
      </c>
      <c r="AE14" s="21">
        <v>10</v>
      </c>
    </row>
    <row r="15" spans="1:32" x14ac:dyDescent="0.25">
      <c r="A15" s="8">
        <v>11</v>
      </c>
      <c r="B15" s="8">
        <v>156</v>
      </c>
      <c r="C15" s="8" t="s">
        <v>56</v>
      </c>
      <c r="D15" s="8">
        <v>1986</v>
      </c>
      <c r="E15" s="8" t="s">
        <v>33</v>
      </c>
      <c r="S15" s="18"/>
      <c r="U15" s="8">
        <v>7</v>
      </c>
      <c r="V15" s="18">
        <f>$V$3*B11</f>
        <v>344</v>
      </c>
      <c r="W15" s="8">
        <v>50</v>
      </c>
      <c r="Y15" s="19">
        <f t="shared" si="0"/>
        <v>394</v>
      </c>
      <c r="Z15" s="20">
        <f t="shared" si="1"/>
        <v>1</v>
      </c>
      <c r="AA15" s="19">
        <f t="shared" si="3"/>
        <v>394</v>
      </c>
      <c r="AB15" s="19" t="str">
        <f t="shared" si="2"/>
        <v>Veronika Tesárková</v>
      </c>
      <c r="AC15" s="19">
        <v>740</v>
      </c>
      <c r="AD15" s="19" t="s">
        <v>75</v>
      </c>
      <c r="AE15" s="21">
        <v>11</v>
      </c>
    </row>
    <row r="16" spans="1:32" x14ac:dyDescent="0.25">
      <c r="A16" s="8">
        <v>12</v>
      </c>
      <c r="B16" s="8">
        <v>152</v>
      </c>
      <c r="C16" s="8" t="s">
        <v>57</v>
      </c>
      <c r="D16" s="8">
        <v>1989</v>
      </c>
      <c r="S16" s="18"/>
      <c r="U16" s="8">
        <v>8</v>
      </c>
      <c r="V16" s="18">
        <f>$V$3*B12</f>
        <v>336</v>
      </c>
      <c r="W16" s="8">
        <v>50</v>
      </c>
      <c r="Y16" s="19">
        <f t="shared" si="0"/>
        <v>386</v>
      </c>
      <c r="Z16" s="20">
        <f t="shared" si="1"/>
        <v>1</v>
      </c>
      <c r="AA16" s="19">
        <f t="shared" si="3"/>
        <v>386</v>
      </c>
      <c r="AB16" s="19" t="str">
        <f t="shared" si="2"/>
        <v>Veronika Kadorová</v>
      </c>
      <c r="AC16" s="19">
        <v>704</v>
      </c>
      <c r="AD16" s="19" t="s">
        <v>77</v>
      </c>
      <c r="AE16" s="21">
        <v>12</v>
      </c>
    </row>
    <row r="17" spans="1:31" x14ac:dyDescent="0.25">
      <c r="A17" s="8">
        <v>13</v>
      </c>
      <c r="B17" s="8">
        <v>148</v>
      </c>
      <c r="C17" s="8" t="s">
        <v>58</v>
      </c>
      <c r="D17" s="8">
        <v>2001</v>
      </c>
      <c r="E17" s="8" t="s">
        <v>38</v>
      </c>
      <c r="S17" s="18"/>
      <c r="U17" s="8">
        <v>10</v>
      </c>
      <c r="V17" s="18">
        <f>$V$3*B14</f>
        <v>320</v>
      </c>
      <c r="W17" s="8">
        <v>50</v>
      </c>
      <c r="Y17" s="19">
        <f t="shared" si="0"/>
        <v>370</v>
      </c>
      <c r="Z17" s="20">
        <f t="shared" si="1"/>
        <v>1</v>
      </c>
      <c r="AA17" s="19">
        <f t="shared" si="3"/>
        <v>370</v>
      </c>
      <c r="AB17" s="19" t="str">
        <f t="shared" si="2"/>
        <v>Kristýna Havlová</v>
      </c>
      <c r="AC17" s="19">
        <v>688</v>
      </c>
      <c r="AD17" s="19" t="s">
        <v>79</v>
      </c>
      <c r="AE17" s="21">
        <v>13</v>
      </c>
    </row>
    <row r="18" spans="1:31" x14ac:dyDescent="0.25">
      <c r="A18" s="8">
        <v>14</v>
      </c>
      <c r="B18" s="8">
        <v>144</v>
      </c>
      <c r="C18" s="8" t="s">
        <v>59</v>
      </c>
      <c r="D18" s="8">
        <v>1976</v>
      </c>
      <c r="E18" s="8" t="s">
        <v>33</v>
      </c>
      <c r="R18" s="8">
        <v>8</v>
      </c>
      <c r="S18" s="18">
        <f>$S$3*B12</f>
        <v>672</v>
      </c>
      <c r="U18" s="8">
        <v>11</v>
      </c>
      <c r="V18" s="18">
        <f>$V$3*B15</f>
        <v>312</v>
      </c>
      <c r="W18" s="8">
        <v>50</v>
      </c>
      <c r="Y18" s="19">
        <f t="shared" si="0"/>
        <v>1034</v>
      </c>
      <c r="Z18" s="20">
        <f t="shared" si="1"/>
        <v>2</v>
      </c>
      <c r="AA18" s="19">
        <f t="shared" si="3"/>
        <v>1034</v>
      </c>
      <c r="AB18" s="19" t="str">
        <f t="shared" si="2"/>
        <v>Martina Šestořádová</v>
      </c>
      <c r="AC18" s="19">
        <v>656</v>
      </c>
      <c r="AD18" s="19" t="s">
        <v>80</v>
      </c>
      <c r="AE18" s="21">
        <v>14</v>
      </c>
    </row>
    <row r="19" spans="1:31" x14ac:dyDescent="0.25">
      <c r="A19" s="8">
        <v>15</v>
      </c>
      <c r="B19" s="8">
        <v>140</v>
      </c>
      <c r="C19" s="8" t="s">
        <v>60</v>
      </c>
      <c r="D19" s="8">
        <v>1979</v>
      </c>
      <c r="E19" s="8" t="s">
        <v>33</v>
      </c>
      <c r="R19" s="8">
        <v>2</v>
      </c>
      <c r="S19" s="18">
        <f>$S$3*B6</f>
        <v>780</v>
      </c>
      <c r="U19" s="8">
        <v>12</v>
      </c>
      <c r="V19" s="18">
        <f>$V$3*B16</f>
        <v>304</v>
      </c>
      <c r="W19" s="8">
        <v>50</v>
      </c>
      <c r="Y19" s="19">
        <f t="shared" si="0"/>
        <v>1134</v>
      </c>
      <c r="Z19" s="20">
        <f t="shared" si="1"/>
        <v>2</v>
      </c>
      <c r="AA19" s="19">
        <f t="shared" si="3"/>
        <v>1134</v>
      </c>
      <c r="AB19" s="19" t="str">
        <f t="shared" si="2"/>
        <v>Linda Jirásková</v>
      </c>
      <c r="AC19" s="19">
        <v>608</v>
      </c>
      <c r="AD19" s="19" t="s">
        <v>82</v>
      </c>
      <c r="AE19" s="21">
        <v>15</v>
      </c>
    </row>
    <row r="20" spans="1:31" x14ac:dyDescent="0.25">
      <c r="A20" s="8">
        <v>16</v>
      </c>
      <c r="B20" s="8">
        <v>137</v>
      </c>
      <c r="C20" s="8" t="s">
        <v>61</v>
      </c>
      <c r="D20" s="8">
        <v>1965</v>
      </c>
      <c r="S20" s="18"/>
      <c r="U20" s="8">
        <v>13</v>
      </c>
      <c r="V20" s="18">
        <f>$V$3*B17</f>
        <v>296</v>
      </c>
      <c r="W20" s="8">
        <v>50</v>
      </c>
      <c r="Y20" s="19">
        <f t="shared" si="0"/>
        <v>346</v>
      </c>
      <c r="Z20" s="20">
        <f t="shared" si="1"/>
        <v>1</v>
      </c>
      <c r="AA20" s="19">
        <f t="shared" si="3"/>
        <v>346</v>
      </c>
      <c r="AB20" s="19" t="str">
        <f t="shared" si="2"/>
        <v>Eva Sedláčková</v>
      </c>
      <c r="AC20" s="19">
        <v>592</v>
      </c>
      <c r="AD20" s="19" t="s">
        <v>84</v>
      </c>
      <c r="AE20" s="21">
        <v>16</v>
      </c>
    </row>
    <row r="21" spans="1:31" x14ac:dyDescent="0.25">
      <c r="A21" s="8">
        <v>17</v>
      </c>
      <c r="B21" s="8">
        <v>134</v>
      </c>
      <c r="C21" s="8" t="s">
        <v>62</v>
      </c>
      <c r="D21" s="8">
        <v>2000</v>
      </c>
      <c r="E21" s="8" t="s">
        <v>38</v>
      </c>
      <c r="S21" s="18"/>
      <c r="U21" s="8">
        <v>15</v>
      </c>
      <c r="V21" s="18">
        <f>$V$3*B19</f>
        <v>280</v>
      </c>
      <c r="W21" s="8">
        <v>50</v>
      </c>
      <c r="Y21" s="19">
        <f t="shared" si="0"/>
        <v>330</v>
      </c>
      <c r="Z21" s="20">
        <f t="shared" si="1"/>
        <v>1</v>
      </c>
      <c r="AA21" s="19">
        <f t="shared" si="3"/>
        <v>330</v>
      </c>
      <c r="AB21" s="19" t="str">
        <f t="shared" si="2"/>
        <v>Iva Boháčová</v>
      </c>
      <c r="AC21" s="19">
        <v>560</v>
      </c>
      <c r="AD21" s="19" t="s">
        <v>85</v>
      </c>
      <c r="AE21" s="21">
        <v>17</v>
      </c>
    </row>
    <row r="22" spans="1:31" x14ac:dyDescent="0.25">
      <c r="A22" s="8">
        <v>18</v>
      </c>
      <c r="B22" s="8">
        <v>131</v>
      </c>
      <c r="C22" s="8" t="s">
        <v>63</v>
      </c>
      <c r="D22" s="8">
        <v>1974</v>
      </c>
      <c r="E22" s="8" t="s">
        <v>33</v>
      </c>
      <c r="R22" s="8">
        <v>14</v>
      </c>
      <c r="S22" s="18">
        <f>$S$3*B18</f>
        <v>576</v>
      </c>
      <c r="U22" s="8">
        <v>17</v>
      </c>
      <c r="V22" s="18">
        <f>$V$3*B21</f>
        <v>268</v>
      </c>
      <c r="W22" s="8">
        <v>50</v>
      </c>
      <c r="Y22" s="19">
        <f t="shared" si="0"/>
        <v>894</v>
      </c>
      <c r="Z22" s="20">
        <f t="shared" si="1"/>
        <v>2</v>
      </c>
      <c r="AA22" s="19">
        <f t="shared" si="3"/>
        <v>894</v>
      </c>
      <c r="AB22" s="19" t="str">
        <f t="shared" si="2"/>
        <v>Jitka Krouská</v>
      </c>
      <c r="AC22" s="19">
        <v>548</v>
      </c>
      <c r="AD22" s="19" t="s">
        <v>86</v>
      </c>
      <c r="AE22" s="21">
        <v>18</v>
      </c>
    </row>
    <row r="23" spans="1:31" x14ac:dyDescent="0.25">
      <c r="A23" s="8">
        <v>19</v>
      </c>
      <c r="B23" s="8">
        <v>128</v>
      </c>
      <c r="C23" s="8" t="s">
        <v>64</v>
      </c>
      <c r="D23" s="8">
        <v>1976</v>
      </c>
      <c r="E23" s="8" t="s">
        <v>33</v>
      </c>
      <c r="S23" s="18"/>
      <c r="U23" s="8">
        <v>18</v>
      </c>
      <c r="V23" s="18">
        <f>$V$3*B22</f>
        <v>262</v>
      </c>
      <c r="W23" s="8">
        <v>50</v>
      </c>
      <c r="Y23" s="19">
        <f t="shared" si="0"/>
        <v>312</v>
      </c>
      <c r="Z23" s="20">
        <f t="shared" si="1"/>
        <v>1</v>
      </c>
      <c r="AA23" s="19">
        <f t="shared" si="3"/>
        <v>312</v>
      </c>
      <c r="AB23" s="19" t="str">
        <f t="shared" si="2"/>
        <v>Kateřina Šoltysová</v>
      </c>
      <c r="AC23" s="19">
        <v>450</v>
      </c>
      <c r="AD23" s="19" t="s">
        <v>48</v>
      </c>
      <c r="AE23" s="21">
        <v>19</v>
      </c>
    </row>
    <row r="24" spans="1:31" x14ac:dyDescent="0.25">
      <c r="A24" s="8">
        <v>20</v>
      </c>
      <c r="B24" s="8">
        <v>125</v>
      </c>
      <c r="C24" s="8" t="s">
        <v>65</v>
      </c>
      <c r="D24" s="8">
        <v>1971</v>
      </c>
      <c r="E24" s="8" t="s">
        <v>33</v>
      </c>
      <c r="R24" s="8">
        <v>10</v>
      </c>
      <c r="S24" s="18">
        <f>$S$3*B14</f>
        <v>640</v>
      </c>
      <c r="U24" s="8">
        <v>19</v>
      </c>
      <c r="V24" s="18">
        <f>$V$3*B23</f>
        <v>256</v>
      </c>
      <c r="W24" s="8">
        <v>50</v>
      </c>
      <c r="Y24" s="19">
        <f t="shared" si="0"/>
        <v>946</v>
      </c>
      <c r="Z24" s="20">
        <f t="shared" si="1"/>
        <v>2</v>
      </c>
      <c r="AA24" s="19">
        <f t="shared" si="3"/>
        <v>946</v>
      </c>
      <c r="AB24" s="19" t="str">
        <f t="shared" si="2"/>
        <v>Yveta Peterková</v>
      </c>
      <c r="AC24" s="19">
        <v>440</v>
      </c>
      <c r="AD24" s="19" t="s">
        <v>49</v>
      </c>
      <c r="AE24" s="21">
        <v>20</v>
      </c>
    </row>
    <row r="25" spans="1:31" x14ac:dyDescent="0.25">
      <c r="A25" s="8">
        <v>21</v>
      </c>
      <c r="B25" s="8">
        <v>122</v>
      </c>
      <c r="C25" s="8" t="s">
        <v>66</v>
      </c>
      <c r="D25" s="8">
        <v>1971</v>
      </c>
      <c r="E25" s="8" t="s">
        <v>13</v>
      </c>
      <c r="S25" s="18"/>
      <c r="U25" s="8">
        <v>20</v>
      </c>
      <c r="V25" s="18">
        <f>$V$3*B24</f>
        <v>250</v>
      </c>
      <c r="W25" s="8">
        <v>50</v>
      </c>
      <c r="Y25" s="19">
        <f t="shared" si="0"/>
        <v>300</v>
      </c>
      <c r="Z25" s="20">
        <f t="shared" si="1"/>
        <v>1</v>
      </c>
      <c r="AA25" s="19">
        <f t="shared" si="3"/>
        <v>300</v>
      </c>
      <c r="AB25" s="19" t="str">
        <f t="shared" si="2"/>
        <v>Marie Živná</v>
      </c>
      <c r="AC25" s="19">
        <v>430</v>
      </c>
      <c r="AD25" s="19" t="s">
        <v>50</v>
      </c>
      <c r="AE25" s="21">
        <v>21</v>
      </c>
    </row>
    <row r="26" spans="1:31" x14ac:dyDescent="0.25">
      <c r="A26" s="8">
        <v>22</v>
      </c>
      <c r="B26" s="8">
        <v>119</v>
      </c>
      <c r="C26" s="8" t="s">
        <v>67</v>
      </c>
      <c r="D26" s="8">
        <v>1989</v>
      </c>
      <c r="S26" s="18"/>
      <c r="U26" s="8">
        <v>21</v>
      </c>
      <c r="V26" s="18">
        <f>$V$3*B25</f>
        <v>244</v>
      </c>
      <c r="W26" s="8">
        <v>50</v>
      </c>
      <c r="Y26" s="19">
        <f t="shared" si="0"/>
        <v>294</v>
      </c>
      <c r="Z26" s="20">
        <f t="shared" si="1"/>
        <v>1</v>
      </c>
      <c r="AA26" s="19">
        <f t="shared" si="3"/>
        <v>294</v>
      </c>
      <c r="AB26" s="19" t="str">
        <f t="shared" si="2"/>
        <v>Kristína Nováková</v>
      </c>
      <c r="AC26" s="19">
        <v>420</v>
      </c>
      <c r="AD26" s="19" t="s">
        <v>51</v>
      </c>
      <c r="AE26" s="21">
        <v>22</v>
      </c>
    </row>
    <row r="27" spans="1:31" x14ac:dyDescent="0.25">
      <c r="A27" s="8">
        <v>23</v>
      </c>
      <c r="B27" s="8">
        <v>116</v>
      </c>
      <c r="C27" s="8" t="s">
        <v>68</v>
      </c>
      <c r="D27" s="8">
        <v>1990</v>
      </c>
      <c r="E27" s="8" t="s">
        <v>13</v>
      </c>
      <c r="S27" s="18"/>
      <c r="U27" s="8">
        <v>22</v>
      </c>
      <c r="V27" s="18">
        <f>$V$3*B26</f>
        <v>238</v>
      </c>
      <c r="W27" s="8">
        <v>50</v>
      </c>
      <c r="Y27" s="19">
        <f t="shared" si="0"/>
        <v>288</v>
      </c>
      <c r="Z27" s="20">
        <f t="shared" si="1"/>
        <v>1</v>
      </c>
      <c r="AA27" s="19">
        <f t="shared" si="3"/>
        <v>288</v>
      </c>
      <c r="AB27" s="19" t="str">
        <f t="shared" si="2"/>
        <v>Dominika Radová</v>
      </c>
      <c r="AC27" s="19">
        <v>410</v>
      </c>
      <c r="AD27" s="19" t="s">
        <v>53</v>
      </c>
      <c r="AE27" s="21">
        <v>23</v>
      </c>
    </row>
    <row r="28" spans="1:31" x14ac:dyDescent="0.25">
      <c r="A28" s="8">
        <v>24</v>
      </c>
      <c r="B28" s="8">
        <v>113</v>
      </c>
      <c r="C28" s="8" t="s">
        <v>69</v>
      </c>
      <c r="D28" s="8">
        <v>1966</v>
      </c>
      <c r="E28" s="8" t="s">
        <v>13</v>
      </c>
      <c r="S28" s="18"/>
      <c r="U28" s="8">
        <v>24</v>
      </c>
      <c r="V28" s="18">
        <f>$V$3*B28</f>
        <v>226</v>
      </c>
      <c r="W28" s="8">
        <v>50</v>
      </c>
      <c r="Y28" s="19">
        <f t="shared" si="0"/>
        <v>276</v>
      </c>
      <c r="Z28" s="20">
        <f t="shared" si="1"/>
        <v>1</v>
      </c>
      <c r="AA28" s="19">
        <f t="shared" si="3"/>
        <v>276</v>
      </c>
      <c r="AB28" s="19" t="str">
        <f t="shared" si="2"/>
        <v>Ivana Bulvová</v>
      </c>
      <c r="AC28" s="19">
        <v>402</v>
      </c>
      <c r="AD28" s="19" t="s">
        <v>54</v>
      </c>
      <c r="AE28" s="21">
        <v>24</v>
      </c>
    </row>
    <row r="29" spans="1:31" x14ac:dyDescent="0.25">
      <c r="A29" s="8">
        <v>25</v>
      </c>
      <c r="B29" s="8">
        <v>110</v>
      </c>
      <c r="C29" s="8" t="s">
        <v>71</v>
      </c>
      <c r="D29" s="8">
        <v>1981</v>
      </c>
      <c r="E29" s="8" t="s">
        <v>72</v>
      </c>
      <c r="R29" s="8">
        <v>1</v>
      </c>
      <c r="S29" s="18">
        <f>$S$3*B5</f>
        <v>800</v>
      </c>
      <c r="Y29" s="19">
        <f t="shared" si="0"/>
        <v>800</v>
      </c>
      <c r="Z29" s="20">
        <f t="shared" si="1"/>
        <v>1</v>
      </c>
      <c r="AA29" s="19">
        <f t="shared" si="3"/>
        <v>800</v>
      </c>
      <c r="AB29" s="19" t="str">
        <f t="shared" si="2"/>
        <v>Ita Krafková</v>
      </c>
      <c r="AC29" s="19">
        <v>394</v>
      </c>
      <c r="AD29" s="19" t="s">
        <v>56</v>
      </c>
      <c r="AE29" s="21">
        <v>25</v>
      </c>
    </row>
    <row r="30" spans="1:31" x14ac:dyDescent="0.25">
      <c r="A30" s="8">
        <v>26</v>
      </c>
      <c r="B30" s="8">
        <v>108</v>
      </c>
      <c r="C30" s="8" t="s">
        <v>73</v>
      </c>
      <c r="D30" s="8">
        <v>1964</v>
      </c>
      <c r="E30" s="8" t="s">
        <v>74</v>
      </c>
      <c r="R30" s="8">
        <v>3</v>
      </c>
      <c r="S30" s="18">
        <f>$S$3*B7</f>
        <v>760</v>
      </c>
      <c r="Y30" s="19">
        <f t="shared" si="0"/>
        <v>760</v>
      </c>
      <c r="Z30" s="20">
        <f t="shared" si="1"/>
        <v>1</v>
      </c>
      <c r="AA30" s="19">
        <f t="shared" si="3"/>
        <v>760</v>
      </c>
      <c r="AB30" s="19" t="str">
        <f t="shared" si="2"/>
        <v>Jindra Vlčková</v>
      </c>
      <c r="AC30" s="19">
        <v>386</v>
      </c>
      <c r="AD30" s="19" t="s">
        <v>57</v>
      </c>
      <c r="AE30" s="21">
        <v>26</v>
      </c>
    </row>
    <row r="31" spans="1:31" x14ac:dyDescent="0.25">
      <c r="A31" s="8">
        <v>27</v>
      </c>
      <c r="B31" s="8">
        <v>106</v>
      </c>
      <c r="C31" s="8" t="s">
        <v>75</v>
      </c>
      <c r="D31" s="8">
        <v>1976</v>
      </c>
      <c r="E31" s="8" t="s">
        <v>76</v>
      </c>
      <c r="R31" s="8">
        <v>4</v>
      </c>
      <c r="S31" s="18">
        <f>$S$3*B8</f>
        <v>740</v>
      </c>
      <c r="Y31" s="19">
        <f t="shared" si="0"/>
        <v>740</v>
      </c>
      <c r="Z31" s="20">
        <f t="shared" si="1"/>
        <v>1</v>
      </c>
      <c r="AA31" s="19">
        <f t="shared" si="3"/>
        <v>740</v>
      </c>
      <c r="AB31" s="19" t="str">
        <f t="shared" si="2"/>
        <v>Olga Rážová</v>
      </c>
      <c r="AC31" s="19">
        <v>370</v>
      </c>
      <c r="AD31" s="19" t="s">
        <v>58</v>
      </c>
      <c r="AE31" s="21">
        <v>27</v>
      </c>
    </row>
    <row r="32" spans="1:31" x14ac:dyDescent="0.25">
      <c r="A32" s="8">
        <v>28</v>
      </c>
      <c r="B32" s="8">
        <v>104</v>
      </c>
      <c r="C32" s="8" t="s">
        <v>77</v>
      </c>
      <c r="D32" s="8">
        <v>1974</v>
      </c>
      <c r="E32" s="8" t="s">
        <v>78</v>
      </c>
      <c r="R32" s="8">
        <v>6</v>
      </c>
      <c r="S32" s="18">
        <f>$S$3*B10</f>
        <v>704</v>
      </c>
      <c r="Y32" s="19">
        <f t="shared" si="0"/>
        <v>704</v>
      </c>
      <c r="Z32" s="20">
        <f t="shared" si="1"/>
        <v>1</v>
      </c>
      <c r="AA32" s="19">
        <f t="shared" si="3"/>
        <v>704</v>
      </c>
      <c r="AB32" s="19" t="str">
        <f t="shared" si="2"/>
        <v>Petra Pollerová</v>
      </c>
      <c r="AC32" s="19">
        <v>346</v>
      </c>
      <c r="AD32" s="19" t="s">
        <v>61</v>
      </c>
      <c r="AE32" s="21">
        <v>28</v>
      </c>
    </row>
    <row r="33" spans="1:31" x14ac:dyDescent="0.25">
      <c r="A33" s="8">
        <v>29</v>
      </c>
      <c r="B33" s="8">
        <v>102</v>
      </c>
      <c r="C33" s="8" t="s">
        <v>79</v>
      </c>
      <c r="D33" s="8">
        <v>1983</v>
      </c>
      <c r="E33" s="8" t="s">
        <v>78</v>
      </c>
      <c r="R33" s="8">
        <v>7</v>
      </c>
      <c r="S33" s="18">
        <f>$S$3*B11</f>
        <v>688</v>
      </c>
      <c r="Y33" s="19">
        <f t="shared" si="0"/>
        <v>688</v>
      </c>
      <c r="Z33" s="20">
        <f t="shared" si="1"/>
        <v>1</v>
      </c>
      <c r="AA33" s="19">
        <f t="shared" si="3"/>
        <v>688</v>
      </c>
      <c r="AB33" s="19" t="str">
        <f t="shared" si="2"/>
        <v>Martina Bartáková</v>
      </c>
      <c r="AC33" s="19">
        <v>330</v>
      </c>
      <c r="AD33" s="19" t="s">
        <v>62</v>
      </c>
      <c r="AE33" s="21">
        <v>29</v>
      </c>
    </row>
    <row r="34" spans="1:31" x14ac:dyDescent="0.25">
      <c r="A34" s="8">
        <v>30</v>
      </c>
      <c r="B34" s="8">
        <v>100</v>
      </c>
      <c r="C34" s="8" t="s">
        <v>80</v>
      </c>
      <c r="D34" s="8">
        <v>1982</v>
      </c>
      <c r="E34" s="8" t="s">
        <v>81</v>
      </c>
      <c r="R34" s="8">
        <v>9</v>
      </c>
      <c r="S34" s="18">
        <f>$S$3*B13</f>
        <v>656</v>
      </c>
      <c r="Y34" s="19">
        <f t="shared" si="0"/>
        <v>656</v>
      </c>
      <c r="Z34" s="20">
        <f t="shared" si="1"/>
        <v>1</v>
      </c>
      <c r="AA34" s="19">
        <f t="shared" si="3"/>
        <v>656</v>
      </c>
      <c r="AB34" s="19" t="str">
        <f t="shared" si="2"/>
        <v>Kateřina Dubnová</v>
      </c>
      <c r="AC34" s="19">
        <v>312</v>
      </c>
      <c r="AD34" s="19" t="s">
        <v>64</v>
      </c>
      <c r="AE34" s="21">
        <v>30</v>
      </c>
    </row>
    <row r="35" spans="1:31" x14ac:dyDescent="0.25">
      <c r="A35" s="8">
        <v>31</v>
      </c>
      <c r="B35" s="8">
        <v>98</v>
      </c>
      <c r="C35" s="8" t="s">
        <v>82</v>
      </c>
      <c r="D35" s="8">
        <v>1965</v>
      </c>
      <c r="E35" s="8" t="s">
        <v>83</v>
      </c>
      <c r="R35" s="8">
        <v>12</v>
      </c>
      <c r="S35" s="18">
        <f>$S$3*B16</f>
        <v>608</v>
      </c>
      <c r="Y35" s="19">
        <f t="shared" si="0"/>
        <v>608</v>
      </c>
      <c r="Z35" s="20">
        <f t="shared" si="1"/>
        <v>1</v>
      </c>
      <c r="AA35" s="19">
        <f t="shared" si="3"/>
        <v>608</v>
      </c>
      <c r="AB35" s="19" t="str">
        <f t="shared" si="2"/>
        <v>Květoslava Bartošová</v>
      </c>
      <c r="AC35" s="19">
        <v>300</v>
      </c>
      <c r="AD35" s="19" t="s">
        <v>66</v>
      </c>
      <c r="AE35" s="21">
        <v>31</v>
      </c>
    </row>
    <row r="36" spans="1:31" x14ac:dyDescent="0.25">
      <c r="A36" s="8">
        <v>32</v>
      </c>
      <c r="B36" s="8">
        <v>96</v>
      </c>
      <c r="C36" s="8" t="s">
        <v>84</v>
      </c>
      <c r="D36" s="8">
        <v>1975</v>
      </c>
      <c r="E36" s="8" t="s">
        <v>33</v>
      </c>
      <c r="R36" s="8">
        <v>13</v>
      </c>
      <c r="S36" s="18">
        <f>$S$3*B17</f>
        <v>592</v>
      </c>
      <c r="Y36" s="19">
        <f t="shared" si="0"/>
        <v>592</v>
      </c>
      <c r="Z36" s="20">
        <f t="shared" si="1"/>
        <v>1</v>
      </c>
      <c r="AA36" s="19">
        <f t="shared" si="3"/>
        <v>592</v>
      </c>
      <c r="AB36" s="19" t="str">
        <f t="shared" si="2"/>
        <v>Jitka Prokešová</v>
      </c>
      <c r="AC36" s="19">
        <v>294</v>
      </c>
      <c r="AD36" s="19" t="s">
        <v>67</v>
      </c>
      <c r="AE36" s="21">
        <v>32</v>
      </c>
    </row>
    <row r="37" spans="1:31" x14ac:dyDescent="0.25">
      <c r="A37" s="8">
        <v>33</v>
      </c>
      <c r="B37" s="8">
        <v>94</v>
      </c>
      <c r="C37" s="8" t="s">
        <v>85</v>
      </c>
      <c r="D37" s="8">
        <v>1955</v>
      </c>
      <c r="E37" s="8" t="s">
        <v>11</v>
      </c>
      <c r="R37" s="8">
        <v>15</v>
      </c>
      <c r="S37" s="18">
        <f>$S$3*B19</f>
        <v>560</v>
      </c>
      <c r="Y37" s="19">
        <f t="shared" si="0"/>
        <v>560</v>
      </c>
      <c r="Z37" s="20">
        <f t="shared" si="1"/>
        <v>1</v>
      </c>
      <c r="AA37" s="19">
        <f t="shared" si="3"/>
        <v>560</v>
      </c>
      <c r="AB37" s="19" t="str">
        <f t="shared" si="2"/>
        <v>Věra Smolíková</v>
      </c>
      <c r="AC37" s="19">
        <v>288</v>
      </c>
      <c r="AD37" s="19" t="s">
        <v>68</v>
      </c>
      <c r="AE37" s="21">
        <v>33</v>
      </c>
    </row>
    <row r="38" spans="1:31" x14ac:dyDescent="0.25">
      <c r="A38" s="8">
        <v>34</v>
      </c>
      <c r="B38" s="8">
        <v>92</v>
      </c>
      <c r="C38" s="8" t="s">
        <v>86</v>
      </c>
      <c r="D38" s="8">
        <v>1959</v>
      </c>
      <c r="E38" s="8" t="s">
        <v>87</v>
      </c>
      <c r="R38" s="8">
        <v>16</v>
      </c>
      <c r="S38" s="18">
        <f>$S$3*B20</f>
        <v>548</v>
      </c>
      <c r="Y38" s="19">
        <f t="shared" si="0"/>
        <v>548</v>
      </c>
      <c r="Z38" s="20">
        <f t="shared" si="1"/>
        <v>1</v>
      </c>
      <c r="AA38" s="19">
        <f t="shared" si="3"/>
        <v>548</v>
      </c>
      <c r="AB38" s="19" t="str">
        <f t="shared" si="2"/>
        <v>Jana Kučerová</v>
      </c>
      <c r="AC38" s="19">
        <v>276</v>
      </c>
      <c r="AD38" s="19" t="s">
        <v>69</v>
      </c>
      <c r="AE38" s="21">
        <v>34</v>
      </c>
    </row>
    <row r="39" spans="1:31" x14ac:dyDescent="0.25">
      <c r="A39" s="8">
        <v>35</v>
      </c>
      <c r="B39" s="8">
        <v>90</v>
      </c>
    </row>
    <row r="40" spans="1:31" x14ac:dyDescent="0.25">
      <c r="A40" s="8">
        <v>36</v>
      </c>
      <c r="B40" s="8">
        <v>88</v>
      </c>
    </row>
    <row r="41" spans="1:31" x14ac:dyDescent="0.25">
      <c r="A41" s="8">
        <v>37</v>
      </c>
      <c r="B41" s="8">
        <v>86</v>
      </c>
    </row>
    <row r="42" spans="1:31" x14ac:dyDescent="0.25">
      <c r="A42" s="8">
        <v>38</v>
      </c>
      <c r="B42" s="8">
        <v>84</v>
      </c>
    </row>
    <row r="43" spans="1:31" x14ac:dyDescent="0.25">
      <c r="A43" s="8">
        <v>39</v>
      </c>
      <c r="B43" s="8">
        <v>82</v>
      </c>
    </row>
    <row r="44" spans="1:31" x14ac:dyDescent="0.25">
      <c r="A44" s="8">
        <v>40</v>
      </c>
      <c r="B44" s="8">
        <v>80</v>
      </c>
    </row>
    <row r="45" spans="1:31" x14ac:dyDescent="0.25">
      <c r="A45" s="8">
        <v>41</v>
      </c>
      <c r="B45" s="8">
        <v>78</v>
      </c>
    </row>
    <row r="46" spans="1:31" x14ac:dyDescent="0.25">
      <c r="A46" s="8">
        <v>42</v>
      </c>
      <c r="B46" s="8">
        <v>76</v>
      </c>
    </row>
    <row r="47" spans="1:31" x14ac:dyDescent="0.25">
      <c r="A47" s="8">
        <v>43</v>
      </c>
      <c r="B47" s="8">
        <v>74</v>
      </c>
    </row>
    <row r="48" spans="1:31" x14ac:dyDescent="0.25">
      <c r="A48" s="8">
        <v>44</v>
      </c>
      <c r="B48" s="8">
        <v>72</v>
      </c>
    </row>
    <row r="49" spans="1:2" x14ac:dyDescent="0.25">
      <c r="A49" s="8">
        <v>45</v>
      </c>
      <c r="B49" s="8">
        <v>70</v>
      </c>
    </row>
    <row r="50" spans="1:2" x14ac:dyDescent="0.25">
      <c r="A50" s="8">
        <v>46</v>
      </c>
      <c r="B50" s="8">
        <v>68</v>
      </c>
    </row>
    <row r="51" spans="1:2" x14ac:dyDescent="0.25">
      <c r="A51" s="8">
        <v>47</v>
      </c>
      <c r="B51" s="8">
        <v>66</v>
      </c>
    </row>
    <row r="52" spans="1:2" x14ac:dyDescent="0.25">
      <c r="A52" s="8">
        <v>48</v>
      </c>
      <c r="B52" s="8">
        <v>64</v>
      </c>
    </row>
    <row r="53" spans="1:2" x14ac:dyDescent="0.25">
      <c r="A53" s="8">
        <v>49</v>
      </c>
      <c r="B53" s="8">
        <v>62</v>
      </c>
    </row>
    <row r="54" spans="1:2" x14ac:dyDescent="0.25">
      <c r="A54" s="8">
        <v>50</v>
      </c>
      <c r="B54" s="8">
        <v>60</v>
      </c>
    </row>
    <row r="55" spans="1:2" x14ac:dyDescent="0.25">
      <c r="A55" s="8">
        <v>51</v>
      </c>
      <c r="B55" s="8">
        <v>58</v>
      </c>
    </row>
    <row r="56" spans="1:2" x14ac:dyDescent="0.25">
      <c r="A56" s="8">
        <v>52</v>
      </c>
      <c r="B56" s="8">
        <v>56</v>
      </c>
    </row>
    <row r="57" spans="1:2" x14ac:dyDescent="0.25">
      <c r="A57" s="8">
        <v>53</v>
      </c>
      <c r="B57" s="8">
        <v>54</v>
      </c>
    </row>
    <row r="58" spans="1:2" x14ac:dyDescent="0.25">
      <c r="A58" s="8">
        <v>54</v>
      </c>
      <c r="B58" s="8">
        <v>52</v>
      </c>
    </row>
    <row r="59" spans="1:2" x14ac:dyDescent="0.25">
      <c r="A59" s="8">
        <v>55</v>
      </c>
      <c r="B59" s="8">
        <v>50</v>
      </c>
    </row>
    <row r="60" spans="1:2" x14ac:dyDescent="0.25">
      <c r="A60" s="8">
        <v>56</v>
      </c>
      <c r="B60" s="8">
        <v>48</v>
      </c>
    </row>
    <row r="61" spans="1:2" x14ac:dyDescent="0.25">
      <c r="A61" s="8">
        <v>57</v>
      </c>
      <c r="B61" s="8">
        <v>46</v>
      </c>
    </row>
    <row r="62" spans="1:2" x14ac:dyDescent="0.25">
      <c r="A62" s="8">
        <v>58</v>
      </c>
      <c r="B62" s="8">
        <v>44</v>
      </c>
    </row>
    <row r="63" spans="1:2" x14ac:dyDescent="0.25">
      <c r="A63" s="8">
        <v>59</v>
      </c>
      <c r="B63" s="8">
        <v>42</v>
      </c>
    </row>
    <row r="64" spans="1:2" x14ac:dyDescent="0.25">
      <c r="A64" s="8">
        <v>60</v>
      </c>
      <c r="B64" s="8">
        <v>40</v>
      </c>
    </row>
    <row r="65" spans="1:2" x14ac:dyDescent="0.25">
      <c r="A65" s="8">
        <v>61</v>
      </c>
      <c r="B65" s="8">
        <v>39</v>
      </c>
    </row>
    <row r="66" spans="1:2" x14ac:dyDescent="0.25">
      <c r="A66" s="8">
        <v>62</v>
      </c>
      <c r="B66" s="8">
        <v>38</v>
      </c>
    </row>
    <row r="67" spans="1:2" x14ac:dyDescent="0.25">
      <c r="A67" s="8">
        <v>63</v>
      </c>
      <c r="B67" s="8">
        <v>37</v>
      </c>
    </row>
    <row r="68" spans="1:2" x14ac:dyDescent="0.25">
      <c r="A68" s="8">
        <v>64</v>
      </c>
      <c r="B68" s="8">
        <v>36</v>
      </c>
    </row>
    <row r="69" spans="1:2" x14ac:dyDescent="0.25">
      <c r="A69" s="8">
        <v>65</v>
      </c>
      <c r="B69" s="8">
        <v>35</v>
      </c>
    </row>
    <row r="70" spans="1:2" x14ac:dyDescent="0.25">
      <c r="A70" s="8">
        <v>66</v>
      </c>
      <c r="B70" s="8">
        <v>34</v>
      </c>
    </row>
    <row r="71" spans="1:2" x14ac:dyDescent="0.25">
      <c r="A71" s="8">
        <v>67</v>
      </c>
      <c r="B71" s="8">
        <v>33</v>
      </c>
    </row>
    <row r="72" spans="1:2" x14ac:dyDescent="0.25">
      <c r="A72" s="8">
        <v>68</v>
      </c>
      <c r="B72" s="8">
        <v>32</v>
      </c>
    </row>
    <row r="73" spans="1:2" x14ac:dyDescent="0.25">
      <c r="A73" s="8">
        <v>69</v>
      </c>
      <c r="B73" s="8">
        <v>31</v>
      </c>
    </row>
    <row r="74" spans="1:2" x14ac:dyDescent="0.25">
      <c r="A74" s="8">
        <v>70</v>
      </c>
      <c r="B74" s="8">
        <v>30</v>
      </c>
    </row>
    <row r="75" spans="1:2" x14ac:dyDescent="0.25">
      <c r="A75" s="8">
        <v>71</v>
      </c>
      <c r="B75" s="8">
        <v>29</v>
      </c>
    </row>
    <row r="76" spans="1:2" x14ac:dyDescent="0.25">
      <c r="A76" s="8">
        <v>72</v>
      </c>
      <c r="B76" s="8">
        <v>28</v>
      </c>
    </row>
    <row r="77" spans="1:2" x14ac:dyDescent="0.25">
      <c r="A77" s="8">
        <v>73</v>
      </c>
      <c r="B77" s="8">
        <v>27</v>
      </c>
    </row>
    <row r="78" spans="1:2" x14ac:dyDescent="0.25">
      <c r="A78" s="8">
        <v>74</v>
      </c>
      <c r="B78" s="8">
        <v>26</v>
      </c>
    </row>
    <row r="79" spans="1:2" x14ac:dyDescent="0.25">
      <c r="A79" s="8">
        <v>75</v>
      </c>
      <c r="B79" s="8">
        <v>25</v>
      </c>
    </row>
    <row r="80" spans="1:2" x14ac:dyDescent="0.25">
      <c r="A80" s="8">
        <v>76</v>
      </c>
      <c r="B80" s="8">
        <v>24</v>
      </c>
    </row>
    <row r="81" spans="1:2" x14ac:dyDescent="0.25">
      <c r="A81" s="8">
        <v>77</v>
      </c>
      <c r="B81" s="8">
        <v>23</v>
      </c>
    </row>
    <row r="82" spans="1:2" x14ac:dyDescent="0.25">
      <c r="A82" s="8">
        <v>78</v>
      </c>
      <c r="B82" s="8">
        <v>22</v>
      </c>
    </row>
    <row r="83" spans="1:2" x14ac:dyDescent="0.25">
      <c r="A83" s="8">
        <v>79</v>
      </c>
      <c r="B83" s="8">
        <v>21</v>
      </c>
    </row>
    <row r="84" spans="1:2" x14ac:dyDescent="0.25">
      <c r="A84" s="8">
        <v>80</v>
      </c>
      <c r="B84" s="8">
        <v>20</v>
      </c>
    </row>
    <row r="85" spans="1:2" x14ac:dyDescent="0.25">
      <c r="A85" s="8">
        <v>81</v>
      </c>
      <c r="B85" s="8">
        <v>19</v>
      </c>
    </row>
    <row r="86" spans="1:2" x14ac:dyDescent="0.25">
      <c r="A86" s="8">
        <v>82</v>
      </c>
      <c r="B86" s="8">
        <v>18</v>
      </c>
    </row>
    <row r="87" spans="1:2" x14ac:dyDescent="0.25">
      <c r="A87" s="8">
        <v>83</v>
      </c>
      <c r="B87" s="8">
        <v>17</v>
      </c>
    </row>
    <row r="88" spans="1:2" x14ac:dyDescent="0.25">
      <c r="A88" s="8">
        <v>84</v>
      </c>
      <c r="B88" s="8">
        <v>16</v>
      </c>
    </row>
    <row r="89" spans="1:2" x14ac:dyDescent="0.25">
      <c r="A89" s="8">
        <v>85</v>
      </c>
      <c r="B89" s="8">
        <v>15</v>
      </c>
    </row>
    <row r="90" spans="1:2" x14ac:dyDescent="0.25">
      <c r="A90" s="8">
        <v>86</v>
      </c>
      <c r="B90" s="8">
        <v>14</v>
      </c>
    </row>
    <row r="91" spans="1:2" x14ac:dyDescent="0.25">
      <c r="A91" s="8">
        <v>87</v>
      </c>
      <c r="B91" s="8">
        <v>13</v>
      </c>
    </row>
    <row r="92" spans="1:2" x14ac:dyDescent="0.25">
      <c r="A92" s="8">
        <v>88</v>
      </c>
      <c r="B92" s="8">
        <v>12</v>
      </c>
    </row>
    <row r="93" spans="1:2" x14ac:dyDescent="0.25">
      <c r="A93" s="8">
        <v>89</v>
      </c>
      <c r="B93" s="8">
        <v>11</v>
      </c>
    </row>
    <row r="94" spans="1:2" x14ac:dyDescent="0.25">
      <c r="A94" s="8">
        <v>90</v>
      </c>
      <c r="B94" s="8">
        <v>10</v>
      </c>
    </row>
    <row r="95" spans="1:2" x14ac:dyDescent="0.25">
      <c r="A95" s="8">
        <v>91</v>
      </c>
      <c r="B95" s="8">
        <v>9</v>
      </c>
    </row>
    <row r="96" spans="1:2" x14ac:dyDescent="0.25">
      <c r="A96" s="8">
        <v>92</v>
      </c>
      <c r="B96" s="8">
        <v>8</v>
      </c>
    </row>
    <row r="97" spans="1:2" x14ac:dyDescent="0.25">
      <c r="A97" s="8">
        <v>93</v>
      </c>
      <c r="B97" s="8">
        <v>7</v>
      </c>
    </row>
    <row r="98" spans="1:2" x14ac:dyDescent="0.25">
      <c r="A98" s="8">
        <v>94</v>
      </c>
      <c r="B98" s="8">
        <v>6</v>
      </c>
    </row>
    <row r="99" spans="1:2" x14ac:dyDescent="0.25">
      <c r="A99" s="8">
        <v>95</v>
      </c>
      <c r="B99" s="8">
        <v>5</v>
      </c>
    </row>
    <row r="100" spans="1:2" x14ac:dyDescent="0.25">
      <c r="A100" s="8">
        <v>96</v>
      </c>
      <c r="B100" s="8">
        <v>4</v>
      </c>
    </row>
    <row r="101" spans="1:2" x14ac:dyDescent="0.25">
      <c r="A101" s="8">
        <v>97</v>
      </c>
      <c r="B101" s="8">
        <v>3</v>
      </c>
    </row>
    <row r="102" spans="1:2" x14ac:dyDescent="0.25">
      <c r="A102" s="8">
        <v>98</v>
      </c>
      <c r="B102" s="8">
        <v>2</v>
      </c>
    </row>
    <row r="103" spans="1:2" x14ac:dyDescent="0.25">
      <c r="A103" s="8">
        <v>99</v>
      </c>
      <c r="B103" s="8">
        <v>1</v>
      </c>
    </row>
    <row r="104" spans="1:2" x14ac:dyDescent="0.25">
      <c r="A104" s="8">
        <v>100</v>
      </c>
      <c r="B104" s="8">
        <v>1</v>
      </c>
    </row>
  </sheetData>
  <sortState ref="AC5:AD38">
    <sortCondition descending="1" ref="AC5"/>
  </sortState>
  <pageMargins left="0.7" right="0.7" top="0.78740157499999996" bottom="0.78740157499999996" header="0.3" footer="0.3"/>
  <pageSetup paperSize="9" orientation="portrait" r:id="rId1"/>
  <ignoredErrors>
    <ignoredError sqref="AA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"/>
  <sheetViews>
    <sheetView workbookViewId="0">
      <selection activeCell="C25" sqref="C25"/>
    </sheetView>
  </sheetViews>
  <sheetFormatPr defaultRowHeight="15" x14ac:dyDescent="0.25"/>
  <cols>
    <col min="1" max="1" width="15.5703125" bestFit="1" customWidth="1"/>
    <col min="2" max="2" width="5" bestFit="1" customWidth="1"/>
    <col min="23" max="23" width="13.140625" bestFit="1" customWidth="1"/>
  </cols>
  <sheetData>
    <row r="1" spans="1:25" x14ac:dyDescent="0.25">
      <c r="D1" t="s">
        <v>8</v>
      </c>
      <c r="E1" t="s">
        <v>9</v>
      </c>
      <c r="F1" t="s">
        <v>8</v>
      </c>
      <c r="G1" t="s">
        <v>9</v>
      </c>
      <c r="H1" t="s">
        <v>8</v>
      </c>
      <c r="I1" t="s">
        <v>9</v>
      </c>
      <c r="J1" t="s">
        <v>9</v>
      </c>
      <c r="K1" t="s">
        <v>8</v>
      </c>
      <c r="L1" t="s">
        <v>9</v>
      </c>
      <c r="M1" t="s">
        <v>8</v>
      </c>
      <c r="N1" t="s">
        <v>9</v>
      </c>
      <c r="O1" t="s">
        <v>9</v>
      </c>
      <c r="P1" t="s">
        <v>8</v>
      </c>
      <c r="Q1" t="s">
        <v>9</v>
      </c>
      <c r="S1" t="s">
        <v>8</v>
      </c>
      <c r="T1" t="s">
        <v>9</v>
      </c>
      <c r="U1" t="s">
        <v>9</v>
      </c>
      <c r="W1" t="s">
        <v>135</v>
      </c>
      <c r="X1" t="s">
        <v>136</v>
      </c>
    </row>
    <row r="2" spans="1:25" x14ac:dyDescent="0.25">
      <c r="A2" t="s">
        <v>0</v>
      </c>
      <c r="D2" t="s">
        <v>1</v>
      </c>
      <c r="F2" t="s">
        <v>2</v>
      </c>
      <c r="H2" t="s">
        <v>4</v>
      </c>
      <c r="K2" t="s">
        <v>3</v>
      </c>
      <c r="M2" t="s">
        <v>5</v>
      </c>
      <c r="P2" t="s">
        <v>7</v>
      </c>
      <c r="S2" t="s">
        <v>6</v>
      </c>
    </row>
    <row r="3" spans="1:25" x14ac:dyDescent="0.25">
      <c r="D3" s="1">
        <v>42798</v>
      </c>
      <c r="E3" s="2">
        <v>1</v>
      </c>
      <c r="F3" s="1">
        <v>42808</v>
      </c>
      <c r="G3" s="2">
        <v>3</v>
      </c>
      <c r="H3" s="1">
        <v>42882</v>
      </c>
      <c r="I3" s="2">
        <v>2</v>
      </c>
      <c r="K3" s="1">
        <v>42912</v>
      </c>
      <c r="L3" s="2">
        <v>2</v>
      </c>
      <c r="M3" s="1">
        <v>42976</v>
      </c>
      <c r="N3" s="2">
        <v>3.5</v>
      </c>
      <c r="P3" s="1">
        <v>43043</v>
      </c>
      <c r="Q3" s="2">
        <v>4</v>
      </c>
      <c r="S3" s="1">
        <v>43072</v>
      </c>
      <c r="T3" s="2">
        <v>2</v>
      </c>
    </row>
    <row r="5" spans="1:25" x14ac:dyDescent="0.25">
      <c r="A5" t="s">
        <v>25</v>
      </c>
      <c r="B5">
        <v>1942</v>
      </c>
      <c r="C5" t="s">
        <v>11</v>
      </c>
      <c r="F5">
        <v>1</v>
      </c>
      <c r="G5">
        <f>200*G3</f>
        <v>600</v>
      </c>
      <c r="W5" s="3">
        <f>G5</f>
        <v>600</v>
      </c>
      <c r="X5" s="3" t="s">
        <v>138</v>
      </c>
      <c r="Y5" t="str">
        <f>A5</f>
        <v>Bernard Mueller</v>
      </c>
    </row>
    <row r="6" spans="1:25" x14ac:dyDescent="0.25">
      <c r="A6" t="s">
        <v>70</v>
      </c>
      <c r="B6">
        <v>1948</v>
      </c>
      <c r="P6">
        <v>1</v>
      </c>
      <c r="Q6">
        <f>200*Q3</f>
        <v>800</v>
      </c>
      <c r="W6" s="3">
        <f>Q6</f>
        <v>800</v>
      </c>
      <c r="X6" s="3" t="s">
        <v>137</v>
      </c>
      <c r="Y6" t="str">
        <f>A6</f>
        <v>Jiří Malec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Muži</vt:lpstr>
      <vt:lpstr>Ženy</vt:lpstr>
      <vt:lpstr>Muží - veteráni - 60 a více let</vt:lpstr>
    </vt:vector>
  </TitlesOfParts>
  <Company>Johnson Controls,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František Mocker</dc:creator>
  <cp:lastModifiedBy>František Mocker</cp:lastModifiedBy>
  <dcterms:created xsi:type="dcterms:W3CDTF">2018-03-03T15:46:53Z</dcterms:created>
  <dcterms:modified xsi:type="dcterms:W3CDTF">2018-03-03T21:32:34Z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6be01c0c-f9b3-4dc4-af0b-a82110cc37cd_Enabled">
    <vt:lpwstr>True</vt:lpwstr>
  </property>
  <property fmtid="{D5CDD505-2E9C-101B-9397-08002B2CF9AE}" pid="4" name="MSIP_Label_6be01c0c-f9b3-4dc4-af0b-a82110cc37cd_SiteId">
    <vt:lpwstr>a1f1e214-7ded-45b6-81a1-9e8ae3459641</vt:lpwstr>
  </property>
  <property fmtid="{D5CDD505-2E9C-101B-9397-08002B2CF9AE}" pid="5" name="MSIP_Label_6be01c0c-f9b3-4dc4-af0b-a82110cc37cd_Ref">
    <vt:lpwstr>https://api.informationprotection.azure.com/api/a1f1e214-7ded-45b6-81a1-9e8ae3459641</vt:lpwstr>
  </property>
  <property fmtid="{D5CDD505-2E9C-101B-9397-08002B2CF9AE}" pid="6" name="MSIP_Label_6be01c0c-f9b3-4dc4-af0b-a82110cc37cd_Owner">
    <vt:lpwstr>bmockef@onjci.com</vt:lpwstr>
  </property>
  <property fmtid="{D5CDD505-2E9C-101B-9397-08002B2CF9AE}" pid="7" name="MSIP_Label_6be01c0c-f9b3-4dc4-af0b-a82110cc37cd_SetDate">
    <vt:lpwstr>2018-03-03T16:46:59.6691250+01:00</vt:lpwstr>
  </property>
  <property fmtid="{D5CDD505-2E9C-101B-9397-08002B2CF9AE}" pid="8" name="MSIP_Label_6be01c0c-f9b3-4dc4-af0b-a82110cc37cd_Name">
    <vt:lpwstr>Internal </vt:lpwstr>
  </property>
  <property fmtid="{D5CDD505-2E9C-101B-9397-08002B2CF9AE}" pid="9" name="MSIP_Label_6be01c0c-f9b3-4dc4-af0b-a82110cc37cd_Application">
    <vt:lpwstr>Microsoft Azure Information Protection</vt:lpwstr>
  </property>
  <property fmtid="{D5CDD505-2E9C-101B-9397-08002B2CF9AE}" pid="10" name="MSIP_Label_6be01c0c-f9b3-4dc4-af0b-a82110cc37cd_Extended_MSFT_Method">
    <vt:lpwstr>Automatic</vt:lpwstr>
  </property>
  <property fmtid="{D5CDD505-2E9C-101B-9397-08002B2CF9AE}" pid="11" name="Information Classification">
    <vt:lpwstr>Internal </vt:lpwstr>
  </property>
</Properties>
</file>